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af81ccbf8fbfe253/Área de Trabalho/"/>
    </mc:Choice>
  </mc:AlternateContent>
  <xr:revisionPtr revIDLastSave="30" documentId="8_{0CF19668-11F3-4CC7-925D-3C074781948D}" xr6:coauthVersionLast="46" xr6:coauthVersionMax="46" xr10:uidLastSave="{D639E950-7FAF-413C-B840-27F974B811F8}"/>
  <bookViews>
    <workbookView showSheetTabs="0" xWindow="24" yWindow="120" windowWidth="23016" windowHeight="12240" xr2:uid="{00000000-000D-0000-FFFF-FFFF00000000}"/>
  </bookViews>
  <sheets>
    <sheet name="DESPESAS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8" i="21" l="1"/>
  <c r="H38" i="21"/>
  <c r="H40" i="21" l="1"/>
  <c r="Y40" i="21" l="1"/>
  <c r="T25" i="21"/>
  <c r="S38" i="21" s="1"/>
  <c r="F29" i="21"/>
  <c r="C38" i="21" s="1"/>
  <c r="C40" i="21" s="1"/>
  <c r="Q26" i="21"/>
  <c r="Q29" i="21" s="1"/>
  <c r="N38" i="21" s="1"/>
  <c r="N40" i="21" s="1"/>
  <c r="V38" i="21" l="1"/>
  <c r="V40" i="21" s="1"/>
  <c r="S40" i="21"/>
  <c r="X15" i="21"/>
  <c r="M32" i="21" s="1"/>
  <c r="L16" i="21" l="1"/>
  <c r="L24" i="21"/>
  <c r="L20" i="21"/>
  <c r="L28" i="21"/>
</calcChain>
</file>

<file path=xl/sharedStrings.xml><?xml version="1.0" encoding="utf-8"?>
<sst xmlns="http://schemas.openxmlformats.org/spreadsheetml/2006/main" count="38" uniqueCount="36">
  <si>
    <t>Aluguel</t>
  </si>
  <si>
    <t>Água</t>
  </si>
  <si>
    <t>TOTAL</t>
  </si>
  <si>
    <t>TEMPO DE EXCECUÇÃO</t>
  </si>
  <si>
    <t>QUERO VENDER POR</t>
  </si>
  <si>
    <t>=</t>
  </si>
  <si>
    <t>NOME DO PRODUTO</t>
  </si>
  <si>
    <t>Luz</t>
  </si>
  <si>
    <t>Internet</t>
  </si>
  <si>
    <t>Porta Jóias</t>
  </si>
  <si>
    <t>madeira MDF</t>
  </si>
  <si>
    <t>Tinta PVA</t>
  </si>
  <si>
    <t>Cola</t>
  </si>
  <si>
    <t>tecido veludo interno</t>
  </si>
  <si>
    <t>Puxadores</t>
  </si>
  <si>
    <t>Verniz</t>
  </si>
  <si>
    <t>Cola quente</t>
  </si>
  <si>
    <t>Pés de metal</t>
  </si>
  <si>
    <t>Dobradiças</t>
  </si>
  <si>
    <t>Papel scrapbook</t>
  </si>
  <si>
    <t>Apliques recorte MDF</t>
  </si>
  <si>
    <t>Fecho</t>
  </si>
  <si>
    <t>Defina uma Remuneração mensal - mão de obra</t>
  </si>
  <si>
    <t>Remuneração para elaboração da peça</t>
  </si>
  <si>
    <t>Rateio DESP FIXA por peça</t>
  </si>
  <si>
    <t>Embalagem</t>
  </si>
  <si>
    <t>VENDA COM CARTÃO</t>
  </si>
  <si>
    <t>TOTAL HORAS TRABALHADAS MÊS</t>
  </si>
  <si>
    <t>% Outras Despesas</t>
  </si>
  <si>
    <t>% Impostos</t>
  </si>
  <si>
    <t>% Comissão s/ vendas</t>
  </si>
  <si>
    <t>Taxa operadora cartão</t>
  </si>
  <si>
    <t>Volume de vendas no cartão</t>
  </si>
  <si>
    <t>GANHO DESEJADO (POR FORA)</t>
  </si>
  <si>
    <t>PREÇO SUGERIDO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</si>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</sst>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theme="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3" borderId="1" xfId="0" applyFill="1" applyBorder="1" applyProtection="1"/>
    <xf numFmtId="0" fontId="0" fillId="4" borderId="0" xfId="0" applyFill="1" applyProtection="1"/>
    <xf numFmtId="0" fontId="4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4" fillId="4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 wrapText="1"/>
    </xf>
    <xf numFmtId="44" fontId="2" fillId="4" borderId="0" xfId="2" applyFont="1" applyFill="1" applyBorder="1" applyAlignment="1" applyProtection="1">
      <alignment vertical="center" wrapText="1"/>
    </xf>
    <xf numFmtId="44" fontId="5" fillId="5" borderId="0" xfId="2" applyFont="1" applyFill="1" applyAlignment="1" applyProtection="1">
      <alignment horizontal="center" vertical="center" wrapText="1"/>
    </xf>
    <xf numFmtId="9" fontId="5" fillId="5" borderId="0" xfId="1" applyFont="1" applyFill="1" applyAlignment="1" applyProtection="1">
      <alignment horizontal="center" vertical="center" wrapText="1"/>
    </xf>
    <xf numFmtId="9" fontId="0" fillId="6" borderId="20" xfId="0" applyNumberFormat="1" applyFill="1" applyBorder="1" applyAlignment="1" applyProtection="1">
      <alignment vertical="center"/>
      <protection locked="0"/>
    </xf>
    <xf numFmtId="9" fontId="0" fillId="6" borderId="20" xfId="1" applyFont="1" applyFill="1" applyBorder="1" applyAlignment="1" applyProtection="1">
      <alignment vertical="center"/>
      <protection locked="0"/>
    </xf>
    <xf numFmtId="9" fontId="0" fillId="4" borderId="0" xfId="0" applyNumberFormat="1" applyFill="1" applyBorder="1" applyAlignment="1" applyProtection="1">
      <alignment vertical="center"/>
    </xf>
    <xf numFmtId="164" fontId="2" fillId="4" borderId="0" xfId="0" applyNumberFormat="1" applyFont="1" applyFill="1" applyAlignment="1" applyProtection="1">
      <alignment horizontal="center" vertical="center"/>
    </xf>
    <xf numFmtId="9" fontId="5" fillId="4" borderId="0" xfId="1" applyFont="1" applyFill="1" applyAlignment="1" applyProtection="1">
      <alignment horizontal="center" vertical="center" wrapText="1"/>
    </xf>
    <xf numFmtId="44" fontId="0" fillId="4" borderId="0" xfId="2" applyFont="1" applyFill="1" applyBorder="1" applyAlignment="1" applyProtection="1">
      <alignment horizontal="center" vertical="center"/>
      <protection locked="0"/>
    </xf>
    <xf numFmtId="164" fontId="0" fillId="4" borderId="0" xfId="0" applyNumberFormat="1" applyFill="1" applyBorder="1" applyProtection="1"/>
    <xf numFmtId="165" fontId="0" fillId="6" borderId="20" xfId="1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Alignment="1" applyProtection="1">
      <alignment horizontal="center" vertical="center"/>
    </xf>
    <xf numFmtId="164" fontId="6" fillId="5" borderId="0" xfId="0" applyNumberFormat="1" applyFont="1" applyFill="1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20" fontId="0" fillId="6" borderId="14" xfId="0" applyNumberFormat="1" applyFill="1" applyBorder="1" applyAlignment="1" applyProtection="1">
      <alignment horizontal="center"/>
      <protection locked="0"/>
    </xf>
    <xf numFmtId="20" fontId="0" fillId="6" borderId="15" xfId="0" applyNumberForma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164" fontId="0" fillId="6" borderId="6" xfId="0" applyNumberFormat="1" applyFill="1" applyBorder="1" applyAlignment="1" applyProtection="1">
      <alignment horizontal="right" vertical="top" wrapText="1"/>
      <protection locked="0"/>
    </xf>
    <xf numFmtId="164" fontId="0" fillId="6" borderId="7" xfId="0" applyNumberFormat="1" applyFill="1" applyBorder="1" applyAlignment="1" applyProtection="1">
      <alignment horizontal="righ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164" fontId="3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5" xfId="0" applyNumberFormat="1" applyFont="1" applyFill="1" applyBorder="1" applyAlignment="1" applyProtection="1">
      <alignment horizontal="center" vertical="center" wrapText="1"/>
      <protection locked="0"/>
    </xf>
    <xf numFmtId="164" fontId="0" fillId="6" borderId="4" xfId="0" applyNumberFormat="1" applyFill="1" applyBorder="1" applyAlignment="1" applyProtection="1">
      <alignment horizontal="right" vertical="top" wrapText="1"/>
      <protection locked="0"/>
    </xf>
    <xf numFmtId="164" fontId="0" fillId="6" borderId="5" xfId="0" applyNumberFormat="1" applyFill="1" applyBorder="1" applyAlignment="1" applyProtection="1">
      <alignment horizontal="right" vertical="top" wrapText="1"/>
      <protection locked="0"/>
    </xf>
    <xf numFmtId="0" fontId="2" fillId="5" borderId="0" xfId="0" applyFont="1" applyFill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13" xfId="0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center"/>
    </xf>
    <xf numFmtId="164" fontId="2" fillId="5" borderId="2" xfId="0" applyNumberFormat="1" applyFont="1" applyFill="1" applyBorder="1" applyAlignment="1" applyProtection="1">
      <alignment horizontal="right" vertical="top" wrapText="1"/>
    </xf>
    <xf numFmtId="164" fontId="2" fillId="5" borderId="3" xfId="0" applyNumberFormat="1" applyFont="1" applyFill="1" applyBorder="1" applyAlignment="1" applyProtection="1">
      <alignment horizontal="right" vertical="top" wrapText="1"/>
    </xf>
    <xf numFmtId="0" fontId="2" fillId="5" borderId="18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top" wrapText="1"/>
    </xf>
    <xf numFmtId="0" fontId="2" fillId="5" borderId="19" xfId="0" applyFont="1" applyFill="1" applyBorder="1" applyAlignment="1" applyProtection="1">
      <alignment horizontal="center" vertical="top" wrapText="1"/>
    </xf>
    <xf numFmtId="164" fontId="0" fillId="6" borderId="14" xfId="0" applyNumberFormat="1" applyFill="1" applyBorder="1" applyAlignment="1" applyProtection="1">
      <alignment horizontal="center" vertical="top" wrapText="1"/>
      <protection locked="0"/>
    </xf>
    <xf numFmtId="164" fontId="0" fillId="6" borderId="21" xfId="0" applyNumberFormat="1" applyFill="1" applyBorder="1" applyAlignment="1" applyProtection="1">
      <alignment horizontal="center" vertical="top" wrapText="1"/>
      <protection locked="0"/>
    </xf>
    <xf numFmtId="164" fontId="0" fillId="6" borderId="15" xfId="0" applyNumberFormat="1" applyFill="1" applyBorder="1" applyAlignment="1" applyProtection="1">
      <alignment horizontal="center" vertical="top" wrapText="1"/>
      <protection locked="0"/>
    </xf>
    <xf numFmtId="9" fontId="6" fillId="5" borderId="0" xfId="1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164" fontId="2" fillId="5" borderId="16" xfId="0" applyNumberFormat="1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164" fontId="6" fillId="5" borderId="0" xfId="1" applyNumberFormat="1" applyFont="1" applyFill="1" applyAlignment="1" applyProtection="1">
      <alignment horizontal="center" vertical="center"/>
    </xf>
    <xf numFmtId="44" fontId="0" fillId="6" borderId="14" xfId="2" applyFont="1" applyFill="1" applyBorder="1" applyAlignment="1" applyProtection="1">
      <alignment horizontal="center" vertical="center"/>
      <protection locked="0"/>
    </xf>
    <xf numFmtId="44" fontId="0" fillId="6" borderId="15" xfId="2" applyFont="1" applyFill="1" applyBorder="1" applyAlignment="1" applyProtection="1">
      <alignment horizontal="center" vertical="center"/>
      <protection locked="0"/>
    </xf>
    <xf numFmtId="164" fontId="2" fillId="5" borderId="17" xfId="0" applyNumberFormat="1" applyFont="1" applyFill="1" applyBorder="1" applyAlignment="1" applyProtection="1">
      <alignment horizontal="center" vertical="top" wrapText="1"/>
    </xf>
    <xf numFmtId="164" fontId="2" fillId="5" borderId="0" xfId="0" applyNumberFormat="1" applyFont="1" applyFill="1" applyBorder="1" applyAlignment="1" applyProtection="1">
      <alignment horizontal="center" vertical="top" wrapText="1"/>
    </xf>
    <xf numFmtId="0" fontId="2" fillId="5" borderId="8" xfId="0" applyFont="1" applyFill="1" applyBorder="1" applyAlignment="1" applyProtection="1">
      <alignment horizontal="left" vertical="top" wrapText="1"/>
    </xf>
    <xf numFmtId="0" fontId="2" fillId="5" borderId="12" xfId="0" applyFont="1" applyFill="1" applyBorder="1" applyAlignment="1" applyProtection="1">
      <alignment horizontal="left" vertical="top" wrapText="1"/>
    </xf>
    <xf numFmtId="0" fontId="2" fillId="5" borderId="9" xfId="0" applyFont="1" applyFill="1" applyBorder="1" applyAlignment="1" applyProtection="1">
      <alignment horizontal="left" vertical="top" wrapText="1"/>
    </xf>
    <xf numFmtId="44" fontId="6" fillId="5" borderId="0" xfId="1" applyNumberFormat="1" applyFont="1" applyFill="1" applyAlignment="1" applyProtection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</xdr:colOff>
      <xdr:row>4</xdr:row>
      <xdr:rowOff>2965</xdr:rowOff>
    </xdr:from>
    <xdr:to>
      <xdr:col>26</xdr:col>
      <xdr:colOff>0</xdr:colOff>
      <xdr:row>4</xdr:row>
      <xdr:rowOff>2965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C7FDCE01-759A-40B6-BE15-788C5E6BBE6C}"/>
            </a:ext>
          </a:extLst>
        </xdr:cNvPr>
        <xdr:cNvCxnSpPr/>
      </xdr:nvCxnSpPr>
      <xdr:spPr>
        <a:xfrm>
          <a:off x="21291" y="326815"/>
          <a:ext cx="14056659" cy="0"/>
        </a:xfrm>
        <a:prstGeom prst="line">
          <a:avLst/>
        </a:prstGeom>
        <a:ln w="28575">
          <a:solidFill>
            <a:schemeClr val="bg1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481541</xdr:colOff>
      <xdr:row>0</xdr:row>
      <xdr:rowOff>0</xdr:rowOff>
    </xdr:from>
    <xdr:ext cx="2995084" cy="328083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CEC9224-34B8-44F0-90F0-B566B49EA4C2}"/>
            </a:ext>
          </a:extLst>
        </xdr:cNvPr>
        <xdr:cNvSpPr/>
      </xdr:nvSpPr>
      <xdr:spPr>
        <a:xfrm>
          <a:off x="13959416" y="0"/>
          <a:ext cx="2995084" cy="32808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l"/>
          <a:r>
            <a:rPr lang="pt-BR" sz="1400" b="1" cap="none" spc="0">
              <a:ln/>
              <a:solidFill>
                <a:schemeClr val="accent5">
                  <a:lumMod val="50000"/>
                </a:schemeClr>
              </a:solidFill>
              <a:effectLst/>
            </a:rPr>
            <a:t>Canal QUERO EMPREENDER CERTO</a:t>
          </a:r>
        </a:p>
      </xdr:txBody>
    </xdr:sp>
    <xdr:clientData/>
  </xdr:oneCellAnchor>
  <xdr:twoCellAnchor>
    <xdr:from>
      <xdr:col>8</xdr:col>
      <xdr:colOff>57161</xdr:colOff>
      <xdr:row>0</xdr:row>
      <xdr:rowOff>0</xdr:rowOff>
    </xdr:from>
    <xdr:to>
      <xdr:col>16</xdr:col>
      <xdr:colOff>391599</xdr:colOff>
      <xdr:row>4</xdr:row>
      <xdr:rowOff>6987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DF41235C-84E3-474B-A242-1B00E026BCC4}"/>
            </a:ext>
          </a:extLst>
        </xdr:cNvPr>
        <xdr:cNvSpPr txBox="1"/>
      </xdr:nvSpPr>
      <xdr:spPr>
        <a:xfrm>
          <a:off x="4857761" y="0"/>
          <a:ext cx="5525563" cy="368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1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PRECIFICAÇÃO DE ARTESANATO</a:t>
          </a:r>
        </a:p>
      </xdr:txBody>
    </xdr:sp>
    <xdr:clientData/>
  </xdr:twoCellAnchor>
  <xdr:twoCellAnchor editAs="oneCell">
    <xdr:from>
      <xdr:col>26</xdr:col>
      <xdr:colOff>0</xdr:colOff>
      <xdr:row>4</xdr:row>
      <xdr:rowOff>44986</xdr:rowOff>
    </xdr:from>
    <xdr:to>
      <xdr:col>26</xdr:col>
      <xdr:colOff>0</xdr:colOff>
      <xdr:row>6</xdr:row>
      <xdr:rowOff>550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7DF6EFDE-9D77-4567-885A-4479A0B6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908" y="930811"/>
          <a:ext cx="349249" cy="34164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6</xdr:row>
      <xdr:rowOff>0</xdr:rowOff>
    </xdr:from>
    <xdr:to>
      <xdr:col>26</xdr:col>
      <xdr:colOff>0</xdr:colOff>
      <xdr:row>8</xdr:row>
      <xdr:rowOff>243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3D2FCBFF-9F92-4FCB-B18B-E6957051B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231" y="1339062"/>
          <a:ext cx="349250" cy="342065"/>
        </a:xfrm>
        <a:prstGeom prst="rect">
          <a:avLst/>
        </a:prstGeom>
      </xdr:spPr>
    </xdr:pic>
    <xdr:clientData/>
  </xdr:twoCellAnchor>
  <xdr:oneCellAnchor>
    <xdr:from>
      <xdr:col>26</xdr:col>
      <xdr:colOff>0</xdr:colOff>
      <xdr:row>6</xdr:row>
      <xdr:rowOff>0</xdr:rowOff>
    </xdr:from>
    <xdr:ext cx="0" cy="367465"/>
    <xdr:pic>
      <xdr:nvPicPr>
        <xdr:cNvPr id="23" name="Imagem 22">
          <a:extLst>
            <a:ext uri="{FF2B5EF4-FFF2-40B4-BE49-F238E27FC236}">
              <a16:creationId xmlns:a16="http://schemas.microsoft.com/office/drawing/2014/main" id="{966AE624-EB01-4D46-89ED-99FCDEAD0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623" y="1270000"/>
          <a:ext cx="0" cy="367465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6</xdr:row>
      <xdr:rowOff>0</xdr:rowOff>
    </xdr:from>
    <xdr:ext cx="0" cy="363232"/>
    <xdr:pic>
      <xdr:nvPicPr>
        <xdr:cNvPr id="24" name="Imagem 23">
          <a:extLst>
            <a:ext uri="{FF2B5EF4-FFF2-40B4-BE49-F238E27FC236}">
              <a16:creationId xmlns:a16="http://schemas.microsoft.com/office/drawing/2014/main" id="{4A814DF9-5D4E-4003-9C7E-654B2980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6</xdr:row>
      <xdr:rowOff>0</xdr:rowOff>
    </xdr:from>
    <xdr:ext cx="0" cy="363232"/>
    <xdr:pic>
      <xdr:nvPicPr>
        <xdr:cNvPr id="25" name="Imagem 24">
          <a:extLst>
            <a:ext uri="{FF2B5EF4-FFF2-40B4-BE49-F238E27FC236}">
              <a16:creationId xmlns:a16="http://schemas.microsoft.com/office/drawing/2014/main" id="{3E39A031-0BDF-400E-A02F-07D94A53F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6</xdr:row>
      <xdr:rowOff>0</xdr:rowOff>
    </xdr:from>
    <xdr:ext cx="0" cy="363232"/>
    <xdr:pic>
      <xdr:nvPicPr>
        <xdr:cNvPr id="26" name="Imagem 25">
          <a:extLst>
            <a:ext uri="{FF2B5EF4-FFF2-40B4-BE49-F238E27FC236}">
              <a16:creationId xmlns:a16="http://schemas.microsoft.com/office/drawing/2014/main" id="{E8BF6EED-D3AD-47A0-AF82-152DCAD8B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9</xdr:row>
      <xdr:rowOff>0</xdr:rowOff>
    </xdr:from>
    <xdr:ext cx="0" cy="363232"/>
    <xdr:pic>
      <xdr:nvPicPr>
        <xdr:cNvPr id="27" name="Imagem 26">
          <a:extLst>
            <a:ext uri="{FF2B5EF4-FFF2-40B4-BE49-F238E27FC236}">
              <a16:creationId xmlns:a16="http://schemas.microsoft.com/office/drawing/2014/main" id="{EDB4C89C-9CE0-4805-BFCA-B2C1BE8C9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9</xdr:row>
      <xdr:rowOff>0</xdr:rowOff>
    </xdr:from>
    <xdr:ext cx="0" cy="363232"/>
    <xdr:pic>
      <xdr:nvPicPr>
        <xdr:cNvPr id="28" name="Imagem 27">
          <a:extLst>
            <a:ext uri="{FF2B5EF4-FFF2-40B4-BE49-F238E27FC236}">
              <a16:creationId xmlns:a16="http://schemas.microsoft.com/office/drawing/2014/main" id="{5BA0406D-5C4E-4BE7-92EC-16BB51B76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10</xdr:row>
      <xdr:rowOff>0</xdr:rowOff>
    </xdr:from>
    <xdr:ext cx="0" cy="363232"/>
    <xdr:pic>
      <xdr:nvPicPr>
        <xdr:cNvPr id="29" name="Imagem 28">
          <a:extLst>
            <a:ext uri="{FF2B5EF4-FFF2-40B4-BE49-F238E27FC236}">
              <a16:creationId xmlns:a16="http://schemas.microsoft.com/office/drawing/2014/main" id="{48F4FCCF-63CE-4F1F-9BCF-433CFB6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11</xdr:row>
      <xdr:rowOff>0</xdr:rowOff>
    </xdr:from>
    <xdr:ext cx="0" cy="363232"/>
    <xdr:pic>
      <xdr:nvPicPr>
        <xdr:cNvPr id="30" name="Imagem 29">
          <a:extLst>
            <a:ext uri="{FF2B5EF4-FFF2-40B4-BE49-F238E27FC236}">
              <a16:creationId xmlns:a16="http://schemas.microsoft.com/office/drawing/2014/main" id="{F077846D-EA5B-497A-9373-F8031694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12</xdr:row>
      <xdr:rowOff>0</xdr:rowOff>
    </xdr:from>
    <xdr:ext cx="0" cy="363232"/>
    <xdr:pic>
      <xdr:nvPicPr>
        <xdr:cNvPr id="31" name="Imagem 30">
          <a:extLst>
            <a:ext uri="{FF2B5EF4-FFF2-40B4-BE49-F238E27FC236}">
              <a16:creationId xmlns:a16="http://schemas.microsoft.com/office/drawing/2014/main" id="{C2C08387-493A-4432-A03F-4F39AE92A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13</xdr:row>
      <xdr:rowOff>0</xdr:rowOff>
    </xdr:from>
    <xdr:ext cx="0" cy="363232"/>
    <xdr:pic>
      <xdr:nvPicPr>
        <xdr:cNvPr id="32" name="Imagem 31">
          <a:extLst>
            <a:ext uri="{FF2B5EF4-FFF2-40B4-BE49-F238E27FC236}">
              <a16:creationId xmlns:a16="http://schemas.microsoft.com/office/drawing/2014/main" id="{DD238192-E877-49CF-9BBC-662D4B826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26</xdr:col>
      <xdr:colOff>0</xdr:colOff>
      <xdr:row>14</xdr:row>
      <xdr:rowOff>0</xdr:rowOff>
    </xdr:from>
    <xdr:ext cx="0" cy="363232"/>
    <xdr:pic>
      <xdr:nvPicPr>
        <xdr:cNvPr id="33" name="Imagem 32">
          <a:extLst>
            <a:ext uri="{FF2B5EF4-FFF2-40B4-BE49-F238E27FC236}">
              <a16:creationId xmlns:a16="http://schemas.microsoft.com/office/drawing/2014/main" id="{E2A9FFA1-DC51-4B5B-8DAD-474E242A2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6" y="1270000"/>
          <a:ext cx="0" cy="363232"/>
        </a:xfrm>
        <a:prstGeom prst="rect">
          <a:avLst/>
        </a:prstGeom>
      </xdr:spPr>
    </xdr:pic>
    <xdr:clientData/>
  </xdr:oneCellAnchor>
  <xdr:oneCellAnchor>
    <xdr:from>
      <xdr:col>2</xdr:col>
      <xdr:colOff>234156</xdr:colOff>
      <xdr:row>10</xdr:row>
      <xdr:rowOff>0</xdr:rowOff>
    </xdr:from>
    <xdr:ext cx="0" cy="367465"/>
    <xdr:pic>
      <xdr:nvPicPr>
        <xdr:cNvPr id="34" name="Imagem 33">
          <a:extLst>
            <a:ext uri="{FF2B5EF4-FFF2-40B4-BE49-F238E27FC236}">
              <a16:creationId xmlns:a16="http://schemas.microsoft.com/office/drawing/2014/main" id="{37624B92-3D5F-4B76-AD60-1013D1149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2356" y="914400"/>
          <a:ext cx="0" cy="367465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10</xdr:row>
      <xdr:rowOff>0</xdr:rowOff>
    </xdr:from>
    <xdr:ext cx="0" cy="363232"/>
    <xdr:pic>
      <xdr:nvPicPr>
        <xdr:cNvPr id="63" name="Imagem 62">
          <a:extLst>
            <a:ext uri="{FF2B5EF4-FFF2-40B4-BE49-F238E27FC236}">
              <a16:creationId xmlns:a16="http://schemas.microsoft.com/office/drawing/2014/main" id="{7929C637-99FB-40C5-8E9E-12887CDD2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9144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11</xdr:row>
      <xdr:rowOff>0</xdr:rowOff>
    </xdr:from>
    <xdr:ext cx="0" cy="363232"/>
    <xdr:pic>
      <xdr:nvPicPr>
        <xdr:cNvPr id="64" name="Imagem 63">
          <a:extLst>
            <a:ext uri="{FF2B5EF4-FFF2-40B4-BE49-F238E27FC236}">
              <a16:creationId xmlns:a16="http://schemas.microsoft.com/office/drawing/2014/main" id="{A580E1CE-7002-4220-9CEB-F1DAE296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11049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12</xdr:row>
      <xdr:rowOff>0</xdr:rowOff>
    </xdr:from>
    <xdr:ext cx="0" cy="363232"/>
    <xdr:pic>
      <xdr:nvPicPr>
        <xdr:cNvPr id="65" name="Imagem 64">
          <a:extLst>
            <a:ext uri="{FF2B5EF4-FFF2-40B4-BE49-F238E27FC236}">
              <a16:creationId xmlns:a16="http://schemas.microsoft.com/office/drawing/2014/main" id="{1E8420AD-0E50-4D14-8380-6384C1D67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12954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13</xdr:row>
      <xdr:rowOff>0</xdr:rowOff>
    </xdr:from>
    <xdr:ext cx="0" cy="363232"/>
    <xdr:pic>
      <xdr:nvPicPr>
        <xdr:cNvPr id="66" name="Imagem 65">
          <a:extLst>
            <a:ext uri="{FF2B5EF4-FFF2-40B4-BE49-F238E27FC236}">
              <a16:creationId xmlns:a16="http://schemas.microsoft.com/office/drawing/2014/main" id="{D19D80DD-B62F-42A4-83C8-795A83703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14859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14</xdr:row>
      <xdr:rowOff>0</xdr:rowOff>
    </xdr:from>
    <xdr:ext cx="0" cy="363232"/>
    <xdr:pic>
      <xdr:nvPicPr>
        <xdr:cNvPr id="67" name="Imagem 66">
          <a:extLst>
            <a:ext uri="{FF2B5EF4-FFF2-40B4-BE49-F238E27FC236}">
              <a16:creationId xmlns:a16="http://schemas.microsoft.com/office/drawing/2014/main" id="{0D7527FF-677A-44BD-9416-80DA0E39D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16637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15</xdr:row>
      <xdr:rowOff>0</xdr:rowOff>
    </xdr:from>
    <xdr:ext cx="0" cy="363232"/>
    <xdr:pic>
      <xdr:nvPicPr>
        <xdr:cNvPr id="68" name="Imagem 67">
          <a:extLst>
            <a:ext uri="{FF2B5EF4-FFF2-40B4-BE49-F238E27FC236}">
              <a16:creationId xmlns:a16="http://schemas.microsoft.com/office/drawing/2014/main" id="{5FFBD25A-C66B-474A-B5C1-6F5436D5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18542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16</xdr:row>
      <xdr:rowOff>0</xdr:rowOff>
    </xdr:from>
    <xdr:ext cx="0" cy="363232"/>
    <xdr:pic>
      <xdr:nvPicPr>
        <xdr:cNvPr id="69" name="Imagem 68">
          <a:extLst>
            <a:ext uri="{FF2B5EF4-FFF2-40B4-BE49-F238E27FC236}">
              <a16:creationId xmlns:a16="http://schemas.microsoft.com/office/drawing/2014/main" id="{6B214D0F-42FB-4981-9678-7072C8FEC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20320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17</xdr:row>
      <xdr:rowOff>0</xdr:rowOff>
    </xdr:from>
    <xdr:ext cx="0" cy="363232"/>
    <xdr:pic>
      <xdr:nvPicPr>
        <xdr:cNvPr id="70" name="Imagem 69">
          <a:extLst>
            <a:ext uri="{FF2B5EF4-FFF2-40B4-BE49-F238E27FC236}">
              <a16:creationId xmlns:a16="http://schemas.microsoft.com/office/drawing/2014/main" id="{E83FFA21-96E4-4E92-BF4A-5DF4D6DC0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22225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18</xdr:row>
      <xdr:rowOff>0</xdr:rowOff>
    </xdr:from>
    <xdr:ext cx="0" cy="363232"/>
    <xdr:pic>
      <xdr:nvPicPr>
        <xdr:cNvPr id="71" name="Imagem 70">
          <a:extLst>
            <a:ext uri="{FF2B5EF4-FFF2-40B4-BE49-F238E27FC236}">
              <a16:creationId xmlns:a16="http://schemas.microsoft.com/office/drawing/2014/main" id="{568D3CF4-F034-4C9D-8C28-4FECEE05F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24003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19</xdr:row>
      <xdr:rowOff>0</xdr:rowOff>
    </xdr:from>
    <xdr:ext cx="0" cy="363232"/>
    <xdr:pic>
      <xdr:nvPicPr>
        <xdr:cNvPr id="72" name="Imagem 71">
          <a:extLst>
            <a:ext uri="{FF2B5EF4-FFF2-40B4-BE49-F238E27FC236}">
              <a16:creationId xmlns:a16="http://schemas.microsoft.com/office/drawing/2014/main" id="{297140D1-808B-4EBC-AF69-DB29B4E0D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25781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20</xdr:row>
      <xdr:rowOff>0</xdr:rowOff>
    </xdr:from>
    <xdr:ext cx="0" cy="363232"/>
    <xdr:pic>
      <xdr:nvPicPr>
        <xdr:cNvPr id="73" name="Imagem 72">
          <a:extLst>
            <a:ext uri="{FF2B5EF4-FFF2-40B4-BE49-F238E27FC236}">
              <a16:creationId xmlns:a16="http://schemas.microsoft.com/office/drawing/2014/main" id="{A2704E4A-5C37-421E-8997-655B3F465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7956" y="2755900"/>
          <a:ext cx="0" cy="363232"/>
        </a:xfrm>
        <a:prstGeom prst="rect">
          <a:avLst/>
        </a:prstGeom>
      </xdr:spPr>
    </xdr:pic>
    <xdr:clientData/>
  </xdr:oneCellAnchor>
  <xdr:oneCellAnchor>
    <xdr:from>
      <xdr:col>20</xdr:col>
      <xdr:colOff>234156</xdr:colOff>
      <xdr:row>13</xdr:row>
      <xdr:rowOff>0</xdr:rowOff>
    </xdr:from>
    <xdr:ext cx="0" cy="363232"/>
    <xdr:pic>
      <xdr:nvPicPr>
        <xdr:cNvPr id="74" name="Imagem 73">
          <a:extLst>
            <a:ext uri="{FF2B5EF4-FFF2-40B4-BE49-F238E27FC236}">
              <a16:creationId xmlns:a16="http://schemas.microsoft.com/office/drawing/2014/main" id="{CAEBE17D-29D6-4B78-B584-78526FD7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716" y="3261360"/>
          <a:ext cx="0" cy="363232"/>
        </a:xfrm>
        <a:prstGeom prst="rect">
          <a:avLst/>
        </a:prstGeom>
      </xdr:spPr>
    </xdr:pic>
    <xdr:clientData/>
  </xdr:oneCellAnchor>
  <xdr:oneCellAnchor>
    <xdr:from>
      <xdr:col>20</xdr:col>
      <xdr:colOff>234156</xdr:colOff>
      <xdr:row>14</xdr:row>
      <xdr:rowOff>0</xdr:rowOff>
    </xdr:from>
    <xdr:ext cx="0" cy="363232"/>
    <xdr:pic>
      <xdr:nvPicPr>
        <xdr:cNvPr id="75" name="Imagem 74">
          <a:extLst>
            <a:ext uri="{FF2B5EF4-FFF2-40B4-BE49-F238E27FC236}">
              <a16:creationId xmlns:a16="http://schemas.microsoft.com/office/drawing/2014/main" id="{E6393746-99E2-413C-BA7B-A5EA3925B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716" y="3459480"/>
          <a:ext cx="0" cy="363232"/>
        </a:xfrm>
        <a:prstGeom prst="rect">
          <a:avLst/>
        </a:prstGeom>
      </xdr:spPr>
    </xdr:pic>
    <xdr:clientData/>
  </xdr:oneCellAnchor>
  <xdr:twoCellAnchor>
    <xdr:from>
      <xdr:col>0</xdr:col>
      <xdr:colOff>320040</xdr:colOff>
      <xdr:row>6</xdr:row>
      <xdr:rowOff>137160</xdr:rowOff>
    </xdr:from>
    <xdr:to>
      <xdr:col>12</xdr:col>
      <xdr:colOff>139700</xdr:colOff>
      <xdr:row>29</xdr:row>
      <xdr:rowOff>130628</xdr:rowOff>
    </xdr:to>
    <xdr:sp macro="" textlink="">
      <xdr:nvSpPr>
        <xdr:cNvPr id="76" name="Retângulo de cantos arredondados 94">
          <a:extLst>
            <a:ext uri="{FF2B5EF4-FFF2-40B4-BE49-F238E27FC236}">
              <a16:creationId xmlns:a16="http://schemas.microsoft.com/office/drawing/2014/main" id="{2BC9C787-CC6B-483C-B566-1B0645AD51A6}"/>
            </a:ext>
          </a:extLst>
        </xdr:cNvPr>
        <xdr:cNvSpPr/>
      </xdr:nvSpPr>
      <xdr:spPr>
        <a:xfrm>
          <a:off x="320040" y="873760"/>
          <a:ext cx="7185660" cy="4082868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556260</xdr:colOff>
      <xdr:row>6</xdr:row>
      <xdr:rowOff>160866</xdr:rowOff>
    </xdr:from>
    <xdr:to>
      <xdr:col>22</xdr:col>
      <xdr:colOff>130629</xdr:colOff>
      <xdr:row>29</xdr:row>
      <xdr:rowOff>163286</xdr:rowOff>
    </xdr:to>
    <xdr:sp macro="" textlink="">
      <xdr:nvSpPr>
        <xdr:cNvPr id="77" name="Retângulo de cantos arredondados 94">
          <a:extLst>
            <a:ext uri="{FF2B5EF4-FFF2-40B4-BE49-F238E27FC236}">
              <a16:creationId xmlns:a16="http://schemas.microsoft.com/office/drawing/2014/main" id="{D467D6BD-D871-48FE-BF63-F7C7A67574D4}"/>
            </a:ext>
          </a:extLst>
        </xdr:cNvPr>
        <xdr:cNvSpPr/>
      </xdr:nvSpPr>
      <xdr:spPr>
        <a:xfrm>
          <a:off x="7958546" y="901095"/>
          <a:ext cx="6334397" cy="4411134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264160</xdr:colOff>
      <xdr:row>6</xdr:row>
      <xdr:rowOff>152400</xdr:rowOff>
    </xdr:from>
    <xdr:to>
      <xdr:col>12</xdr:col>
      <xdr:colOff>294640</xdr:colOff>
      <xdr:row>10</xdr:row>
      <xdr:rowOff>38100</xdr:rowOff>
    </xdr:to>
    <xdr:sp macro="" textlink="">
      <xdr:nvSpPr>
        <xdr:cNvPr id="79" name="CaixaDeTexto 78">
          <a:extLst>
            <a:ext uri="{FF2B5EF4-FFF2-40B4-BE49-F238E27FC236}">
              <a16:creationId xmlns:a16="http://schemas.microsoft.com/office/drawing/2014/main" id="{4D25614A-26E3-422F-BD8F-4735DF073B9E}"/>
            </a:ext>
          </a:extLst>
        </xdr:cNvPr>
        <xdr:cNvSpPr txBox="1"/>
      </xdr:nvSpPr>
      <xdr:spPr>
        <a:xfrm>
          <a:off x="660400" y="924560"/>
          <a:ext cx="712216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</a:t>
          </a:r>
          <a:r>
            <a:rPr lang="en-US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VARIÁVEIS</a:t>
          </a:r>
        </a:p>
        <a:p>
          <a:pPr algn="l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MATERIAIS UTILIZADOS                      OUTRAS DESPESAS VARIÁVEIS</a:t>
          </a:r>
        </a:p>
      </xdr:txBody>
    </xdr:sp>
    <xdr:clientData/>
  </xdr:twoCellAnchor>
  <xdr:twoCellAnchor>
    <xdr:from>
      <xdr:col>12</xdr:col>
      <xdr:colOff>527957</xdr:colOff>
      <xdr:row>6</xdr:row>
      <xdr:rowOff>143691</xdr:rowOff>
    </xdr:from>
    <xdr:to>
      <xdr:col>22</xdr:col>
      <xdr:colOff>163286</xdr:colOff>
      <xdr:row>8</xdr:row>
      <xdr:rowOff>81280</xdr:rowOff>
    </xdr:to>
    <xdr:sp macro="" textlink="">
      <xdr:nvSpPr>
        <xdr:cNvPr id="80" name="CaixaDeTexto 79">
          <a:extLst>
            <a:ext uri="{FF2B5EF4-FFF2-40B4-BE49-F238E27FC236}">
              <a16:creationId xmlns:a16="http://schemas.microsoft.com/office/drawing/2014/main" id="{F5DE24BF-380C-4280-B7C9-0766B46AA2D6}"/>
            </a:ext>
          </a:extLst>
        </xdr:cNvPr>
        <xdr:cNvSpPr txBox="1"/>
      </xdr:nvSpPr>
      <xdr:spPr>
        <a:xfrm>
          <a:off x="8015877" y="915851"/>
          <a:ext cx="6452689" cy="303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GASTOS FIXOS MENSAIS</a:t>
          </a:r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</a:t>
          </a:r>
        </a:p>
      </xdr:txBody>
    </xdr:sp>
    <xdr:clientData/>
  </xdr:twoCellAnchor>
  <xdr:twoCellAnchor>
    <xdr:from>
      <xdr:col>22</xdr:col>
      <xdr:colOff>774700</xdr:colOff>
      <xdr:row>6</xdr:row>
      <xdr:rowOff>163285</xdr:rowOff>
    </xdr:from>
    <xdr:to>
      <xdr:col>25</xdr:col>
      <xdr:colOff>0</xdr:colOff>
      <xdr:row>29</xdr:row>
      <xdr:rowOff>173445</xdr:rowOff>
    </xdr:to>
    <xdr:sp macro="" textlink="">
      <xdr:nvSpPr>
        <xdr:cNvPr id="82" name="Retângulo de cantos arredondados 94">
          <a:extLst>
            <a:ext uri="{FF2B5EF4-FFF2-40B4-BE49-F238E27FC236}">
              <a16:creationId xmlns:a16="http://schemas.microsoft.com/office/drawing/2014/main" id="{CD1C32C3-3C04-432D-ABB8-8DF2B1F24FBA}"/>
            </a:ext>
          </a:extLst>
        </xdr:cNvPr>
        <xdr:cNvSpPr/>
      </xdr:nvSpPr>
      <xdr:spPr>
        <a:xfrm>
          <a:off x="14937014" y="903514"/>
          <a:ext cx="1914072" cy="4418874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14</xdr:col>
      <xdr:colOff>234156</xdr:colOff>
      <xdr:row>20</xdr:row>
      <xdr:rowOff>0</xdr:rowOff>
    </xdr:from>
    <xdr:ext cx="0" cy="363232"/>
    <xdr:pic>
      <xdr:nvPicPr>
        <xdr:cNvPr id="83" name="Imagem 82">
          <a:extLst>
            <a:ext uri="{FF2B5EF4-FFF2-40B4-BE49-F238E27FC236}">
              <a16:creationId xmlns:a16="http://schemas.microsoft.com/office/drawing/2014/main" id="{F2FC1DC7-52C6-4900-97B3-7B8226785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56" y="31369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21</xdr:row>
      <xdr:rowOff>0</xdr:rowOff>
    </xdr:from>
    <xdr:ext cx="0" cy="363232"/>
    <xdr:pic>
      <xdr:nvPicPr>
        <xdr:cNvPr id="84" name="Imagem 83">
          <a:extLst>
            <a:ext uri="{FF2B5EF4-FFF2-40B4-BE49-F238E27FC236}">
              <a16:creationId xmlns:a16="http://schemas.microsoft.com/office/drawing/2014/main" id="{87838A7C-F89D-416E-BBD4-6947BEC90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56" y="33274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22</xdr:row>
      <xdr:rowOff>0</xdr:rowOff>
    </xdr:from>
    <xdr:ext cx="0" cy="363232"/>
    <xdr:pic>
      <xdr:nvPicPr>
        <xdr:cNvPr id="85" name="Imagem 84">
          <a:extLst>
            <a:ext uri="{FF2B5EF4-FFF2-40B4-BE49-F238E27FC236}">
              <a16:creationId xmlns:a16="http://schemas.microsoft.com/office/drawing/2014/main" id="{4D0D28B0-36D1-42E2-BC3A-5E64F7FA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56" y="35179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23</xdr:row>
      <xdr:rowOff>0</xdr:rowOff>
    </xdr:from>
    <xdr:ext cx="0" cy="363232"/>
    <xdr:pic>
      <xdr:nvPicPr>
        <xdr:cNvPr id="86" name="Imagem 85">
          <a:extLst>
            <a:ext uri="{FF2B5EF4-FFF2-40B4-BE49-F238E27FC236}">
              <a16:creationId xmlns:a16="http://schemas.microsoft.com/office/drawing/2014/main" id="{561E93D6-C5E1-4E5B-97E2-44583FABA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56" y="3708400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24</xdr:row>
      <xdr:rowOff>0</xdr:rowOff>
    </xdr:from>
    <xdr:ext cx="0" cy="363232"/>
    <xdr:pic>
      <xdr:nvPicPr>
        <xdr:cNvPr id="87" name="Imagem 86">
          <a:extLst>
            <a:ext uri="{FF2B5EF4-FFF2-40B4-BE49-F238E27FC236}">
              <a16:creationId xmlns:a16="http://schemas.microsoft.com/office/drawing/2014/main" id="{3760A0A0-6B2E-4527-BA20-16C135127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56" y="3898900"/>
          <a:ext cx="0" cy="363232"/>
        </a:xfrm>
        <a:prstGeom prst="rect">
          <a:avLst/>
        </a:prstGeom>
      </xdr:spPr>
    </xdr:pic>
    <xdr:clientData/>
  </xdr:oneCellAnchor>
  <xdr:twoCellAnchor>
    <xdr:from>
      <xdr:col>23</xdr:col>
      <xdr:colOff>25400</xdr:colOff>
      <xdr:row>7</xdr:row>
      <xdr:rowOff>76203</xdr:rowOff>
    </xdr:from>
    <xdr:to>
      <xdr:col>24</xdr:col>
      <xdr:colOff>673100</xdr:colOff>
      <xdr:row>11</xdr:row>
      <xdr:rowOff>130632</xdr:rowOff>
    </xdr:to>
    <xdr:sp macro="" textlink="">
      <xdr:nvSpPr>
        <xdr:cNvPr id="88" name="CaixaDeTexto 87">
          <a:extLst>
            <a:ext uri="{FF2B5EF4-FFF2-40B4-BE49-F238E27FC236}">
              <a16:creationId xmlns:a16="http://schemas.microsoft.com/office/drawing/2014/main" id="{B419B7B6-A892-4AF3-A2D6-99C6155BE25B}"/>
            </a:ext>
          </a:extLst>
        </xdr:cNvPr>
        <xdr:cNvSpPr txBox="1"/>
      </xdr:nvSpPr>
      <xdr:spPr>
        <a:xfrm>
          <a:off x="14993257" y="1001489"/>
          <a:ext cx="1725386" cy="805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PREÇO DE EQUILÍBRIO</a:t>
          </a:r>
        </a:p>
      </xdr:txBody>
    </xdr:sp>
    <xdr:clientData/>
  </xdr:twoCellAnchor>
  <xdr:twoCellAnchor>
    <xdr:from>
      <xdr:col>0</xdr:col>
      <xdr:colOff>317499</xdr:colOff>
      <xdr:row>33</xdr:row>
      <xdr:rowOff>25401</xdr:rowOff>
    </xdr:from>
    <xdr:to>
      <xdr:col>10</xdr:col>
      <xdr:colOff>435429</xdr:colOff>
      <xdr:row>41</xdr:row>
      <xdr:rowOff>54430</xdr:rowOff>
    </xdr:to>
    <xdr:sp macro="" textlink="">
      <xdr:nvSpPr>
        <xdr:cNvPr id="89" name="Retângulo de cantos arredondados 94">
          <a:extLst>
            <a:ext uri="{FF2B5EF4-FFF2-40B4-BE49-F238E27FC236}">
              <a16:creationId xmlns:a16="http://schemas.microsoft.com/office/drawing/2014/main" id="{C866DC88-1F9F-4514-9458-9B2ABB034C42}"/>
            </a:ext>
          </a:extLst>
        </xdr:cNvPr>
        <xdr:cNvSpPr/>
      </xdr:nvSpPr>
      <xdr:spPr>
        <a:xfrm>
          <a:off x="317499" y="6066972"/>
          <a:ext cx="6170387" cy="1596572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664028</xdr:colOff>
      <xdr:row>33</xdr:row>
      <xdr:rowOff>60961</xdr:rowOff>
    </xdr:from>
    <xdr:to>
      <xdr:col>20</xdr:col>
      <xdr:colOff>239486</xdr:colOff>
      <xdr:row>41</xdr:row>
      <xdr:rowOff>65315</xdr:rowOff>
    </xdr:to>
    <xdr:sp macro="" textlink="">
      <xdr:nvSpPr>
        <xdr:cNvPr id="91" name="Retângulo de cantos arredondados 94">
          <a:extLst>
            <a:ext uri="{FF2B5EF4-FFF2-40B4-BE49-F238E27FC236}">
              <a16:creationId xmlns:a16="http://schemas.microsoft.com/office/drawing/2014/main" id="{B266FD70-B1EC-41B0-8A10-E2DB98A1275B}"/>
            </a:ext>
          </a:extLst>
        </xdr:cNvPr>
        <xdr:cNvSpPr/>
      </xdr:nvSpPr>
      <xdr:spPr>
        <a:xfrm>
          <a:off x="7336971" y="6102532"/>
          <a:ext cx="5453744" cy="1571897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696685</xdr:colOff>
      <xdr:row>33</xdr:row>
      <xdr:rowOff>76200</xdr:rowOff>
    </xdr:from>
    <xdr:to>
      <xdr:col>23</xdr:col>
      <xdr:colOff>187779</xdr:colOff>
      <xdr:row>41</xdr:row>
      <xdr:rowOff>87086</xdr:rowOff>
    </xdr:to>
    <xdr:sp macro="" textlink="">
      <xdr:nvSpPr>
        <xdr:cNvPr id="95" name="Retângulo de cantos arredondados 94">
          <a:extLst>
            <a:ext uri="{FF2B5EF4-FFF2-40B4-BE49-F238E27FC236}">
              <a16:creationId xmlns:a16="http://schemas.microsoft.com/office/drawing/2014/main" id="{D8BC828F-DE5F-4E1C-A996-E7924DAC554D}"/>
            </a:ext>
          </a:extLst>
        </xdr:cNvPr>
        <xdr:cNvSpPr/>
      </xdr:nvSpPr>
      <xdr:spPr>
        <a:xfrm>
          <a:off x="13247914" y="6117771"/>
          <a:ext cx="1907722" cy="1578429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536938</xdr:colOff>
      <xdr:row>33</xdr:row>
      <xdr:rowOff>100963</xdr:rowOff>
    </xdr:from>
    <xdr:to>
      <xdr:col>23</xdr:col>
      <xdr:colOff>273504</xdr:colOff>
      <xdr:row>35</xdr:row>
      <xdr:rowOff>100963</xdr:rowOff>
    </xdr:to>
    <xdr:sp macro="" textlink="">
      <xdr:nvSpPr>
        <xdr:cNvPr id="96" name="CaixaDeTexto 95">
          <a:extLst>
            <a:ext uri="{FF2B5EF4-FFF2-40B4-BE49-F238E27FC236}">
              <a16:creationId xmlns:a16="http://schemas.microsoft.com/office/drawing/2014/main" id="{EFCB5899-5774-4412-B7DB-69067B6A8137}"/>
            </a:ext>
          </a:extLst>
        </xdr:cNvPr>
        <xdr:cNvSpPr txBox="1"/>
      </xdr:nvSpPr>
      <xdr:spPr>
        <a:xfrm>
          <a:off x="13088167" y="6142534"/>
          <a:ext cx="2153194" cy="370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LUCRO</a:t>
          </a:r>
        </a:p>
      </xdr:txBody>
    </xdr:sp>
    <xdr:clientData/>
  </xdr:twoCellAnchor>
  <xdr:twoCellAnchor>
    <xdr:from>
      <xdr:col>23</xdr:col>
      <xdr:colOff>714285</xdr:colOff>
      <xdr:row>33</xdr:row>
      <xdr:rowOff>95886</xdr:rowOff>
    </xdr:from>
    <xdr:to>
      <xdr:col>25</xdr:col>
      <xdr:colOff>303348</xdr:colOff>
      <xdr:row>41</xdr:row>
      <xdr:rowOff>86361</xdr:rowOff>
    </xdr:to>
    <xdr:sp macro="" textlink="">
      <xdr:nvSpPr>
        <xdr:cNvPr id="97" name="Retângulo de cantos arredondados 94">
          <a:extLst>
            <a:ext uri="{FF2B5EF4-FFF2-40B4-BE49-F238E27FC236}">
              <a16:creationId xmlns:a16="http://schemas.microsoft.com/office/drawing/2014/main" id="{CFFE19DD-2455-47A4-AC57-79910442FBE2}"/>
            </a:ext>
          </a:extLst>
        </xdr:cNvPr>
        <xdr:cNvSpPr/>
      </xdr:nvSpPr>
      <xdr:spPr>
        <a:xfrm>
          <a:off x="15822205" y="6110606"/>
          <a:ext cx="1722663" cy="1544955"/>
        </a:xfrm>
        <a:prstGeom prst="roundRect">
          <a:avLst>
            <a:gd name="adj" fmla="val 7422"/>
          </a:avLst>
        </a:prstGeom>
        <a:noFill/>
        <a:ln w="571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23</xdr:col>
      <xdr:colOff>789215</xdr:colOff>
      <xdr:row>33</xdr:row>
      <xdr:rowOff>143690</xdr:rowOff>
    </xdr:from>
    <xdr:to>
      <xdr:col>25</xdr:col>
      <xdr:colOff>243114</xdr:colOff>
      <xdr:row>37</xdr:row>
      <xdr:rowOff>65312</xdr:rowOff>
    </xdr:to>
    <xdr:sp macro="" textlink="">
      <xdr:nvSpPr>
        <xdr:cNvPr id="98" name="CaixaDeTexto 97">
          <a:extLst>
            <a:ext uri="{FF2B5EF4-FFF2-40B4-BE49-F238E27FC236}">
              <a16:creationId xmlns:a16="http://schemas.microsoft.com/office/drawing/2014/main" id="{2259B948-30B3-4A9E-895A-21C16D476342}"/>
            </a:ext>
          </a:extLst>
        </xdr:cNvPr>
        <xdr:cNvSpPr txBox="1"/>
      </xdr:nvSpPr>
      <xdr:spPr>
        <a:xfrm>
          <a:off x="15757072" y="6185261"/>
          <a:ext cx="1337128" cy="661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PREÇO</a:t>
          </a:r>
        </a:p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FINAL</a:t>
          </a:r>
        </a:p>
      </xdr:txBody>
    </xdr:sp>
    <xdr:clientData/>
  </xdr:twoCellAnchor>
  <xdr:oneCellAnchor>
    <xdr:from>
      <xdr:col>20</xdr:col>
      <xdr:colOff>234156</xdr:colOff>
      <xdr:row>21</xdr:row>
      <xdr:rowOff>0</xdr:rowOff>
    </xdr:from>
    <xdr:ext cx="0" cy="363232"/>
    <xdr:pic>
      <xdr:nvPicPr>
        <xdr:cNvPr id="99" name="Imagem 98">
          <a:extLst>
            <a:ext uri="{FF2B5EF4-FFF2-40B4-BE49-F238E27FC236}">
              <a16:creationId xmlns:a16="http://schemas.microsoft.com/office/drawing/2014/main" id="{E1A5F800-9947-449B-9A06-AE25E3B3A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0081" y="2200275"/>
          <a:ext cx="0" cy="363232"/>
        </a:xfrm>
        <a:prstGeom prst="rect">
          <a:avLst/>
        </a:prstGeom>
      </xdr:spPr>
    </xdr:pic>
    <xdr:clientData/>
  </xdr:oneCellAnchor>
  <xdr:oneCellAnchor>
    <xdr:from>
      <xdr:col>20</xdr:col>
      <xdr:colOff>234156</xdr:colOff>
      <xdr:row>22</xdr:row>
      <xdr:rowOff>0</xdr:rowOff>
    </xdr:from>
    <xdr:ext cx="0" cy="363232"/>
    <xdr:pic>
      <xdr:nvPicPr>
        <xdr:cNvPr id="100" name="Imagem 99">
          <a:extLst>
            <a:ext uri="{FF2B5EF4-FFF2-40B4-BE49-F238E27FC236}">
              <a16:creationId xmlns:a16="http://schemas.microsoft.com/office/drawing/2014/main" id="{94DA2F95-7CAB-421B-9471-D85F3DAD7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0081" y="2409825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27</xdr:row>
      <xdr:rowOff>0</xdr:rowOff>
    </xdr:from>
    <xdr:ext cx="0" cy="363232"/>
    <xdr:pic>
      <xdr:nvPicPr>
        <xdr:cNvPr id="101" name="Imagem 100">
          <a:extLst>
            <a:ext uri="{FF2B5EF4-FFF2-40B4-BE49-F238E27FC236}">
              <a16:creationId xmlns:a16="http://schemas.microsoft.com/office/drawing/2014/main" id="{ADE03197-3EF4-4459-A7AA-1B6BABC17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3406" y="3743325"/>
          <a:ext cx="0" cy="363232"/>
        </a:xfrm>
        <a:prstGeom prst="rect">
          <a:avLst/>
        </a:prstGeom>
      </xdr:spPr>
    </xdr:pic>
    <xdr:clientData/>
  </xdr:oneCellAnchor>
  <xdr:oneCellAnchor>
    <xdr:from>
      <xdr:col>14</xdr:col>
      <xdr:colOff>234156</xdr:colOff>
      <xdr:row>28</xdr:row>
      <xdr:rowOff>0</xdr:rowOff>
    </xdr:from>
    <xdr:ext cx="0" cy="363232"/>
    <xdr:pic>
      <xdr:nvPicPr>
        <xdr:cNvPr id="102" name="Imagem 101">
          <a:extLst>
            <a:ext uri="{FF2B5EF4-FFF2-40B4-BE49-F238E27FC236}">
              <a16:creationId xmlns:a16="http://schemas.microsoft.com/office/drawing/2014/main" id="{A8627550-4D40-4AD0-BDFB-68D8873FC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3406" y="3933825"/>
          <a:ext cx="0" cy="363232"/>
        </a:xfrm>
        <a:prstGeom prst="rect">
          <a:avLst/>
        </a:prstGeom>
      </xdr:spPr>
    </xdr:pic>
    <xdr:clientData/>
  </xdr:oneCellAnchor>
  <xdr:twoCellAnchor>
    <xdr:from>
      <xdr:col>22</xdr:col>
      <xdr:colOff>765175</xdr:colOff>
      <xdr:row>17</xdr:row>
      <xdr:rowOff>85724</xdr:rowOff>
    </xdr:from>
    <xdr:to>
      <xdr:col>24</xdr:col>
      <xdr:colOff>749301</xdr:colOff>
      <xdr:row>29</xdr:row>
      <xdr:rowOff>123824</xdr:rowOff>
    </xdr:to>
    <xdr:sp macro="" textlink="">
      <xdr:nvSpPr>
        <xdr:cNvPr id="103" name="CaixaDeTexto 102">
          <a:extLst>
            <a:ext uri="{FF2B5EF4-FFF2-40B4-BE49-F238E27FC236}">
              <a16:creationId xmlns:a16="http://schemas.microsoft.com/office/drawing/2014/main" id="{7EC4CA90-5457-400E-B444-4790B923EC03}"/>
            </a:ext>
          </a:extLst>
        </xdr:cNvPr>
        <xdr:cNvSpPr txBox="1"/>
      </xdr:nvSpPr>
      <xdr:spPr>
        <a:xfrm>
          <a:off x="14265275" y="2663824"/>
          <a:ext cx="1584326" cy="228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preço de equilíbrio você não tem lucro nem prejuízo.</a:t>
          </a:r>
          <a:r>
            <a:rPr lang="en-US" sz="12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en-US" sz="1200" b="1" baseline="0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1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Com este preço voce consegue simplesmente consegue cobrir  suas despesas discriminadas nesta planilha.</a:t>
          </a:r>
          <a:endParaRPr lang="en-US" sz="1200" b="1">
            <a:solidFill>
              <a:schemeClr val="accent5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61232</xdr:colOff>
      <xdr:row>16</xdr:row>
      <xdr:rowOff>73478</xdr:rowOff>
    </xdr:from>
    <xdr:to>
      <xdr:col>13</xdr:col>
      <xdr:colOff>42182</xdr:colOff>
      <xdr:row>20</xdr:row>
      <xdr:rowOff>16328</xdr:rowOff>
    </xdr:to>
    <xdr:sp macro="" textlink="">
      <xdr:nvSpPr>
        <xdr:cNvPr id="105" name="CaixaDeTexto 104">
          <a:extLst>
            <a:ext uri="{FF2B5EF4-FFF2-40B4-BE49-F238E27FC236}">
              <a16:creationId xmlns:a16="http://schemas.microsoft.com/office/drawing/2014/main" id="{B3D76AB6-3593-4A12-BAFA-95C26682B2DF}"/>
            </a:ext>
          </a:extLst>
        </xdr:cNvPr>
        <xdr:cNvSpPr txBox="1"/>
      </xdr:nvSpPr>
      <xdr:spPr>
        <a:xfrm>
          <a:off x="7463518" y="2696935"/>
          <a:ext cx="601435" cy="737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+</a:t>
          </a:r>
        </a:p>
      </xdr:txBody>
    </xdr:sp>
    <xdr:clientData/>
  </xdr:twoCellAnchor>
  <xdr:twoCellAnchor>
    <xdr:from>
      <xdr:col>10</xdr:col>
      <xdr:colOff>557895</xdr:colOff>
      <xdr:row>35</xdr:row>
      <xdr:rowOff>108858</xdr:rowOff>
    </xdr:from>
    <xdr:to>
      <xdr:col>11</xdr:col>
      <xdr:colOff>538845</xdr:colOff>
      <xdr:row>39</xdr:row>
      <xdr:rowOff>171451</xdr:rowOff>
    </xdr:to>
    <xdr:sp macro="" textlink="">
      <xdr:nvSpPr>
        <xdr:cNvPr id="109" name="CaixaDeTexto 108">
          <a:extLst>
            <a:ext uri="{FF2B5EF4-FFF2-40B4-BE49-F238E27FC236}">
              <a16:creationId xmlns:a16="http://schemas.microsoft.com/office/drawing/2014/main" id="{8A3DEC15-B55F-4567-BF82-9FB8CE8B7736}"/>
            </a:ext>
          </a:extLst>
        </xdr:cNvPr>
        <xdr:cNvSpPr txBox="1"/>
      </xdr:nvSpPr>
      <xdr:spPr>
        <a:xfrm>
          <a:off x="6610352" y="6520544"/>
          <a:ext cx="601436" cy="889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+</a:t>
          </a:r>
        </a:p>
      </xdr:txBody>
    </xdr:sp>
    <xdr:clientData/>
  </xdr:twoCellAnchor>
  <xdr:twoCellAnchor>
    <xdr:from>
      <xdr:col>23</xdr:col>
      <xdr:colOff>152400</xdr:colOff>
      <xdr:row>35</xdr:row>
      <xdr:rowOff>138793</xdr:rowOff>
    </xdr:from>
    <xdr:to>
      <xdr:col>23</xdr:col>
      <xdr:colOff>753836</xdr:colOff>
      <xdr:row>39</xdr:row>
      <xdr:rowOff>201386</xdr:rowOff>
    </xdr:to>
    <xdr:sp macro="" textlink="">
      <xdr:nvSpPr>
        <xdr:cNvPr id="110" name="CaixaDeTexto 109">
          <a:extLst>
            <a:ext uri="{FF2B5EF4-FFF2-40B4-BE49-F238E27FC236}">
              <a16:creationId xmlns:a16="http://schemas.microsoft.com/office/drawing/2014/main" id="{68B9CA1E-88A8-4F26-9374-E3512F06B37B}"/>
            </a:ext>
          </a:extLst>
        </xdr:cNvPr>
        <xdr:cNvSpPr txBox="1"/>
      </xdr:nvSpPr>
      <xdr:spPr>
        <a:xfrm>
          <a:off x="15120257" y="6550479"/>
          <a:ext cx="601436" cy="889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=</a:t>
          </a:r>
        </a:p>
      </xdr:txBody>
    </xdr:sp>
    <xdr:clientData/>
  </xdr:twoCellAnchor>
  <xdr:twoCellAnchor>
    <xdr:from>
      <xdr:col>22</xdr:col>
      <xdr:colOff>160568</xdr:colOff>
      <xdr:row>16</xdr:row>
      <xdr:rowOff>36739</xdr:rowOff>
    </xdr:from>
    <xdr:to>
      <xdr:col>22</xdr:col>
      <xdr:colOff>775611</xdr:colOff>
      <xdr:row>19</xdr:row>
      <xdr:rowOff>186417</xdr:rowOff>
    </xdr:to>
    <xdr:sp macro="" textlink="">
      <xdr:nvSpPr>
        <xdr:cNvPr id="111" name="CaixaDeTexto 110">
          <a:extLst>
            <a:ext uri="{FF2B5EF4-FFF2-40B4-BE49-F238E27FC236}">
              <a16:creationId xmlns:a16="http://schemas.microsoft.com/office/drawing/2014/main" id="{1A2475D7-9234-48F6-84EA-0455C4295630}"/>
            </a:ext>
          </a:extLst>
        </xdr:cNvPr>
        <xdr:cNvSpPr txBox="1"/>
      </xdr:nvSpPr>
      <xdr:spPr>
        <a:xfrm>
          <a:off x="14322882" y="2660196"/>
          <a:ext cx="615043" cy="737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=</a:t>
          </a:r>
        </a:p>
      </xdr:txBody>
    </xdr:sp>
    <xdr:clientData/>
  </xdr:twoCellAnchor>
  <xdr:twoCellAnchor>
    <xdr:from>
      <xdr:col>0</xdr:col>
      <xdr:colOff>304800</xdr:colOff>
      <xdr:row>33</xdr:row>
      <xdr:rowOff>43542</xdr:rowOff>
    </xdr:from>
    <xdr:to>
      <xdr:col>11</xdr:col>
      <xdr:colOff>462643</xdr:colOff>
      <xdr:row>36</xdr:row>
      <xdr:rowOff>114298</xdr:rowOff>
    </xdr:to>
    <xdr:sp macro="" textlink="">
      <xdr:nvSpPr>
        <xdr:cNvPr id="104" name="CaixaDeTexto 103">
          <a:extLst>
            <a:ext uri="{FF2B5EF4-FFF2-40B4-BE49-F238E27FC236}">
              <a16:creationId xmlns:a16="http://schemas.microsoft.com/office/drawing/2014/main" id="{C818C6F9-16E4-4C46-8F4B-32B904D6DED1}"/>
            </a:ext>
          </a:extLst>
        </xdr:cNvPr>
        <xdr:cNvSpPr txBox="1"/>
      </xdr:nvSpPr>
      <xdr:spPr>
        <a:xfrm>
          <a:off x="304800" y="6085113"/>
          <a:ext cx="6830786" cy="625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</a:t>
          </a:r>
          <a:r>
            <a:rPr lang="en-US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VARIÁVEIS</a:t>
          </a:r>
        </a:p>
        <a:p>
          <a:pPr algn="l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MATERIAIS UTILIZADOS          OUTRAS DESPESAS VARIÁVEIS</a:t>
          </a:r>
        </a:p>
      </xdr:txBody>
    </xdr:sp>
    <xdr:clientData/>
  </xdr:twoCellAnchor>
  <xdr:twoCellAnchor>
    <xdr:from>
      <xdr:col>11</xdr:col>
      <xdr:colOff>489857</xdr:colOff>
      <xdr:row>33</xdr:row>
      <xdr:rowOff>65317</xdr:rowOff>
    </xdr:from>
    <xdr:to>
      <xdr:col>20</xdr:col>
      <xdr:colOff>538841</xdr:colOff>
      <xdr:row>36</xdr:row>
      <xdr:rowOff>152401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5006A664-1114-4386-8E25-C57F710670F7}"/>
            </a:ext>
          </a:extLst>
        </xdr:cNvPr>
        <xdr:cNvSpPr txBox="1"/>
      </xdr:nvSpPr>
      <xdr:spPr>
        <a:xfrm>
          <a:off x="7162800" y="6106888"/>
          <a:ext cx="5927270" cy="642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GASTOS FIXOS MENSAIS</a:t>
          </a:r>
        </a:p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DESPESAS MENSAIS                          REMUNERAÇÃO</a:t>
          </a:r>
        </a:p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20</xdr:col>
      <xdr:colOff>185057</xdr:colOff>
      <xdr:row>35</xdr:row>
      <xdr:rowOff>130628</xdr:rowOff>
    </xdr:from>
    <xdr:to>
      <xdr:col>20</xdr:col>
      <xdr:colOff>786493</xdr:colOff>
      <xdr:row>39</xdr:row>
      <xdr:rowOff>193221</xdr:rowOff>
    </xdr:to>
    <xdr:sp macro="" textlink="">
      <xdr:nvSpPr>
        <xdr:cNvPr id="113" name="CaixaDeTexto 112">
          <a:extLst>
            <a:ext uri="{FF2B5EF4-FFF2-40B4-BE49-F238E27FC236}">
              <a16:creationId xmlns:a16="http://schemas.microsoft.com/office/drawing/2014/main" id="{1ED35EDB-0898-491A-9F8F-8A16F13C641C}"/>
            </a:ext>
          </a:extLst>
        </xdr:cNvPr>
        <xdr:cNvSpPr txBox="1"/>
      </xdr:nvSpPr>
      <xdr:spPr>
        <a:xfrm>
          <a:off x="12736286" y="6542314"/>
          <a:ext cx="601436" cy="889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0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+</a:t>
          </a:r>
        </a:p>
      </xdr:txBody>
    </xdr:sp>
    <xdr:clientData/>
  </xdr:twoCellAnchor>
  <xdr:twoCellAnchor>
    <xdr:from>
      <xdr:col>18</xdr:col>
      <xdr:colOff>609600</xdr:colOff>
      <xdr:row>8</xdr:row>
      <xdr:rowOff>92891</xdr:rowOff>
    </xdr:from>
    <xdr:to>
      <xdr:col>21</xdr:col>
      <xdr:colOff>783046</xdr:colOff>
      <xdr:row>11</xdr:row>
      <xdr:rowOff>132080</xdr:rowOff>
    </xdr:to>
    <xdr:sp macro="" textlink="">
      <xdr:nvSpPr>
        <xdr:cNvPr id="61" name="CaixaDeTexto 60">
          <a:extLst>
            <a:ext uri="{FF2B5EF4-FFF2-40B4-BE49-F238E27FC236}">
              <a16:creationId xmlns:a16="http://schemas.microsoft.com/office/drawing/2014/main" id="{81F7E731-FC7E-4C11-9E43-B3A441249636}"/>
            </a:ext>
          </a:extLst>
        </xdr:cNvPr>
        <xdr:cNvSpPr txBox="1"/>
      </xdr:nvSpPr>
      <xdr:spPr>
        <a:xfrm>
          <a:off x="12049760" y="1230811"/>
          <a:ext cx="2235926" cy="597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REMUNERAÇÃO                                                                  FIXA DO ARTESÃO</a:t>
          </a:r>
        </a:p>
      </xdr:txBody>
    </xdr:sp>
    <xdr:clientData/>
  </xdr:twoCellAnchor>
  <xdr:twoCellAnchor>
    <xdr:from>
      <xdr:col>13</xdr:col>
      <xdr:colOff>406400</xdr:colOff>
      <xdr:row>7</xdr:row>
      <xdr:rowOff>162561</xdr:rowOff>
    </xdr:from>
    <xdr:to>
      <xdr:col>17</xdr:col>
      <xdr:colOff>590369</xdr:colOff>
      <xdr:row>9</xdr:row>
      <xdr:rowOff>101600</xdr:rowOff>
    </xdr:to>
    <xdr:sp macro="" textlink="">
      <xdr:nvSpPr>
        <xdr:cNvPr id="62" name="CaixaDeTexto 61">
          <a:extLst>
            <a:ext uri="{FF2B5EF4-FFF2-40B4-BE49-F238E27FC236}">
              <a16:creationId xmlns:a16="http://schemas.microsoft.com/office/drawing/2014/main" id="{E64B7DCB-6F29-4953-AF49-A2D2AE2AE441}"/>
            </a:ext>
          </a:extLst>
        </xdr:cNvPr>
        <xdr:cNvSpPr txBox="1"/>
      </xdr:nvSpPr>
      <xdr:spPr>
        <a:xfrm>
          <a:off x="8524240" y="1117601"/>
          <a:ext cx="2703649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DESPESAS MENSAIS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1176-02ED-4261-B3C8-8338CB8BA6B9}">
  <dimension ref="A1:TH376"/>
  <sheetViews>
    <sheetView tabSelected="1" zoomScale="80" zoomScaleNormal="80" workbookViewId="0">
      <pane ySplit="4" topLeftCell="A5" activePane="bottomLeft" state="frozen"/>
      <selection pane="bottomLeft" activeCell="L19" sqref="L19"/>
    </sheetView>
  </sheetViews>
  <sheetFormatPr defaultColWidth="0" defaultRowHeight="14.4" x14ac:dyDescent="0.3"/>
  <cols>
    <col min="1" max="1" width="5.77734375" style="2" customWidth="1"/>
    <col min="2" max="2" width="9.109375" style="2" customWidth="1"/>
    <col min="3" max="3" width="9.21875" style="2" customWidth="1"/>
    <col min="4" max="9" width="9.109375" style="2" customWidth="1"/>
    <col min="10" max="10" width="10" style="2" customWidth="1"/>
    <col min="11" max="11" width="9.109375" style="2" customWidth="1"/>
    <col min="12" max="12" width="10.6640625" style="2" customWidth="1"/>
    <col min="13" max="17" width="9.109375" style="2" customWidth="1"/>
    <col min="18" max="18" width="11.6640625" style="2" customWidth="1"/>
    <col min="19" max="20" width="9.109375" style="2" customWidth="1"/>
    <col min="21" max="23" width="11.6640625" style="2" customWidth="1"/>
    <col min="24" max="24" width="15.77734375" style="2" customWidth="1"/>
    <col min="25" max="25" width="15.21875" style="2" customWidth="1"/>
    <col min="26" max="26" width="9.109375" style="2" customWidth="1"/>
    <col min="27" max="528" width="0" style="2" hidden="1" customWidth="1"/>
    <col min="529" max="16384" width="9.109375" style="2" hidden="1"/>
  </cols>
  <sheetData>
    <row r="1" spans="1:26" ht="7.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2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8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thickTop="1" thickBo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thickBot="1" x14ac:dyDescent="0.35">
      <c r="A6" s="4"/>
      <c r="B6" s="43" t="s">
        <v>6</v>
      </c>
      <c r="C6" s="43"/>
      <c r="D6" s="46"/>
      <c r="E6" s="34" t="s">
        <v>9</v>
      </c>
      <c r="F6" s="35"/>
      <c r="G6" s="35"/>
      <c r="H6" s="35"/>
      <c r="I6" s="36"/>
      <c r="J6" s="4"/>
      <c r="K6" s="4"/>
      <c r="L6" s="43" t="s">
        <v>27</v>
      </c>
      <c r="M6" s="43"/>
      <c r="N6" s="43"/>
      <c r="O6" s="46"/>
      <c r="P6" s="27">
        <v>192</v>
      </c>
      <c r="Q6" s="28"/>
      <c r="R6" s="4"/>
      <c r="S6" s="4"/>
      <c r="T6" s="43" t="s">
        <v>3</v>
      </c>
      <c r="U6" s="43"/>
      <c r="V6" s="43"/>
      <c r="W6" s="25">
        <v>0.125</v>
      </c>
      <c r="X6" s="26"/>
      <c r="Y6" s="4"/>
      <c r="Z6" s="4"/>
    </row>
    <row r="7" spans="1:26" s="4" customFormat="1" ht="14.4" customHeight="1" x14ac:dyDescent="0.3"/>
    <row r="8" spans="1:26" s="4" customFormat="1" ht="14.4" customHeight="1" x14ac:dyDescent="0.3"/>
    <row r="9" spans="1:26" s="4" customFormat="1" ht="14.4" customHeight="1" x14ac:dyDescent="0.3"/>
    <row r="10" spans="1:26" s="4" customFormat="1" ht="14.4" customHeight="1" thickBot="1" x14ac:dyDescent="0.35"/>
    <row r="11" spans="1:26" s="4" customFormat="1" ht="15" customHeight="1" thickBot="1" x14ac:dyDescent="0.35">
      <c r="B11" s="31" t="s">
        <v>10</v>
      </c>
      <c r="C11" s="32"/>
      <c r="D11" s="32"/>
      <c r="E11" s="33"/>
      <c r="F11" s="37">
        <v>12.9</v>
      </c>
      <c r="G11" s="38"/>
      <c r="I11" s="39" t="s">
        <v>26</v>
      </c>
      <c r="J11" s="39"/>
      <c r="K11" s="39"/>
      <c r="L11" s="39"/>
      <c r="N11" s="31" t="s">
        <v>35</v>
      </c>
      <c r="O11" s="32"/>
      <c r="P11" s="33"/>
      <c r="Q11" s="37">
        <v>120</v>
      </c>
      <c r="R11" s="38"/>
      <c r="Z11" s="9"/>
    </row>
    <row r="12" spans="1:26" s="4" customFormat="1" ht="14.4" customHeight="1" thickBot="1" x14ac:dyDescent="0.35">
      <c r="B12" s="40" t="s">
        <v>11</v>
      </c>
      <c r="C12" s="41"/>
      <c r="D12" s="41"/>
      <c r="E12" s="42"/>
      <c r="F12" s="29">
        <v>1.1000000000000001</v>
      </c>
      <c r="G12" s="30"/>
      <c r="N12" s="31" t="s">
        <v>0</v>
      </c>
      <c r="O12" s="32"/>
      <c r="P12" s="33"/>
      <c r="Q12" s="29">
        <v>100</v>
      </c>
      <c r="R12" s="30"/>
      <c r="Z12" s="9"/>
    </row>
    <row r="13" spans="1:26" s="4" customFormat="1" ht="14.4" customHeight="1" thickBot="1" x14ac:dyDescent="0.35">
      <c r="B13" s="40" t="s">
        <v>12</v>
      </c>
      <c r="C13" s="41"/>
      <c r="D13" s="41"/>
      <c r="E13" s="42"/>
      <c r="F13" s="29">
        <v>0.3</v>
      </c>
      <c r="G13" s="30"/>
      <c r="I13" s="22" t="s">
        <v>31</v>
      </c>
      <c r="J13" s="22"/>
      <c r="K13" s="22"/>
      <c r="L13" s="21">
        <v>0.14000000000000001</v>
      </c>
      <c r="N13" s="31" t="s">
        <v>7</v>
      </c>
      <c r="O13" s="32"/>
      <c r="P13" s="33"/>
      <c r="Q13" s="29">
        <v>50</v>
      </c>
      <c r="R13" s="30"/>
    </row>
    <row r="14" spans="1:26" s="4" customFormat="1" ht="14.4" customHeight="1" thickBot="1" x14ac:dyDescent="0.35">
      <c r="B14" s="40" t="s">
        <v>13</v>
      </c>
      <c r="C14" s="41"/>
      <c r="D14" s="41"/>
      <c r="E14" s="42"/>
      <c r="F14" s="29">
        <v>2.9</v>
      </c>
      <c r="G14" s="30"/>
      <c r="N14" s="31" t="s">
        <v>8</v>
      </c>
      <c r="O14" s="32"/>
      <c r="P14" s="33"/>
      <c r="Q14" s="29">
        <v>50</v>
      </c>
      <c r="R14" s="30"/>
      <c r="T14" s="47" t="s">
        <v>22</v>
      </c>
      <c r="U14" s="47"/>
      <c r="V14" s="47"/>
    </row>
    <row r="15" spans="1:26" s="4" customFormat="1" ht="14.4" customHeight="1" thickBot="1" x14ac:dyDescent="0.35">
      <c r="B15" s="40" t="s">
        <v>20</v>
      </c>
      <c r="C15" s="41"/>
      <c r="D15" s="41"/>
      <c r="E15" s="42"/>
      <c r="F15" s="29">
        <v>3.8</v>
      </c>
      <c r="G15" s="30"/>
      <c r="I15" s="22" t="s">
        <v>32</v>
      </c>
      <c r="J15" s="22"/>
      <c r="K15" s="22"/>
      <c r="L15" s="15">
        <v>1</v>
      </c>
      <c r="N15" s="31" t="s">
        <v>1</v>
      </c>
      <c r="O15" s="32"/>
      <c r="P15" s="33"/>
      <c r="Q15" s="29">
        <v>20</v>
      </c>
      <c r="R15" s="30"/>
      <c r="T15" s="48"/>
      <c r="U15" s="48"/>
      <c r="V15" s="48"/>
      <c r="W15" s="17"/>
      <c r="X15" s="22">
        <f>(1/(1-(L19+L23+L27+(L13*L15))))*(F29+Q29+T25)</f>
        <v>86.506493506493484</v>
      </c>
      <c r="Y15" s="22"/>
    </row>
    <row r="16" spans="1:26" s="4" customFormat="1" ht="16.5" customHeight="1" thickBot="1" x14ac:dyDescent="0.35">
      <c r="B16" s="40" t="s">
        <v>14</v>
      </c>
      <c r="C16" s="41"/>
      <c r="D16" s="41"/>
      <c r="E16" s="42"/>
      <c r="F16" s="29">
        <v>2.5</v>
      </c>
      <c r="G16" s="30"/>
      <c r="L16" s="12">
        <f>X15*(L15*L13)</f>
        <v>12.11090909090909</v>
      </c>
      <c r="N16" s="31"/>
      <c r="O16" s="32"/>
      <c r="P16" s="33"/>
      <c r="Q16" s="29"/>
      <c r="R16" s="30"/>
      <c r="W16" s="17"/>
      <c r="X16" s="22"/>
      <c r="Y16" s="22"/>
    </row>
    <row r="17" spans="1:26" s="4" customFormat="1" ht="15" customHeight="1" thickBot="1" x14ac:dyDescent="0.35">
      <c r="B17" s="40" t="s">
        <v>15</v>
      </c>
      <c r="C17" s="41"/>
      <c r="D17" s="41"/>
      <c r="E17" s="42"/>
      <c r="F17" s="29">
        <v>2.4</v>
      </c>
      <c r="G17" s="30"/>
      <c r="N17" s="31"/>
      <c r="O17" s="32"/>
      <c r="P17" s="33"/>
      <c r="Q17" s="29"/>
      <c r="R17" s="30"/>
      <c r="T17" s="49">
        <v>1500</v>
      </c>
      <c r="U17" s="50"/>
      <c r="V17" s="51"/>
    </row>
    <row r="18" spans="1:26" s="4" customFormat="1" ht="15" customHeight="1" thickBot="1" x14ac:dyDescent="0.35">
      <c r="B18" s="40" t="s">
        <v>16</v>
      </c>
      <c r="C18" s="41"/>
      <c r="D18" s="41"/>
      <c r="E18" s="42"/>
      <c r="F18" s="29">
        <v>1.9</v>
      </c>
      <c r="G18" s="30"/>
      <c r="N18" s="31"/>
      <c r="O18" s="32"/>
      <c r="P18" s="33"/>
      <c r="Q18" s="29"/>
      <c r="R18" s="30"/>
    </row>
    <row r="19" spans="1:26" s="4" customFormat="1" ht="15" thickBot="1" x14ac:dyDescent="0.35">
      <c r="B19" s="40" t="s">
        <v>17</v>
      </c>
      <c r="C19" s="41"/>
      <c r="D19" s="41"/>
      <c r="E19" s="42"/>
      <c r="F19" s="29">
        <v>3.9</v>
      </c>
      <c r="G19" s="30"/>
      <c r="I19" s="22" t="s">
        <v>30</v>
      </c>
      <c r="J19" s="22"/>
      <c r="K19" s="22"/>
      <c r="L19" s="21">
        <v>0</v>
      </c>
      <c r="N19" s="31"/>
      <c r="O19" s="32"/>
      <c r="P19" s="33"/>
      <c r="Q19" s="29"/>
      <c r="R19" s="30"/>
    </row>
    <row r="20" spans="1:26" s="4" customFormat="1" ht="16.2" thickBot="1" x14ac:dyDescent="0.35">
      <c r="B20" s="40" t="s">
        <v>18</v>
      </c>
      <c r="C20" s="41"/>
      <c r="D20" s="41"/>
      <c r="E20" s="42"/>
      <c r="F20" s="29">
        <v>1.9</v>
      </c>
      <c r="G20" s="30"/>
      <c r="L20" s="12">
        <f>X15*L19</f>
        <v>0</v>
      </c>
      <c r="N20" s="31"/>
      <c r="O20" s="32"/>
      <c r="P20" s="33"/>
      <c r="Q20" s="29"/>
      <c r="R20" s="30"/>
    </row>
    <row r="21" spans="1:26" s="4" customFormat="1" ht="15" thickBot="1" x14ac:dyDescent="0.35">
      <c r="B21" s="40" t="s">
        <v>19</v>
      </c>
      <c r="C21" s="41"/>
      <c r="D21" s="41"/>
      <c r="E21" s="42"/>
      <c r="F21" s="29">
        <v>1.37</v>
      </c>
      <c r="G21" s="30"/>
      <c r="N21" s="31"/>
      <c r="O21" s="32"/>
      <c r="P21" s="33"/>
      <c r="Q21" s="29"/>
      <c r="R21" s="30"/>
    </row>
    <row r="22" spans="1:26" s="4" customFormat="1" ht="15" thickBot="1" x14ac:dyDescent="0.35">
      <c r="B22" s="40" t="s">
        <v>21</v>
      </c>
      <c r="C22" s="41"/>
      <c r="D22" s="41"/>
      <c r="E22" s="42"/>
      <c r="F22" s="29">
        <v>0.5</v>
      </c>
      <c r="G22" s="30"/>
      <c r="N22" s="31"/>
      <c r="O22" s="32"/>
      <c r="P22" s="33"/>
      <c r="Q22" s="29"/>
      <c r="R22" s="30"/>
      <c r="T22" s="47" t="s">
        <v>23</v>
      </c>
      <c r="U22" s="47"/>
      <c r="V22" s="47"/>
    </row>
    <row r="23" spans="1:26" s="4" customFormat="1" ht="15" thickBot="1" x14ac:dyDescent="0.35">
      <c r="B23" s="40" t="s">
        <v>25</v>
      </c>
      <c r="C23" s="41"/>
      <c r="D23" s="41"/>
      <c r="E23" s="42"/>
      <c r="F23" s="29">
        <v>2.39</v>
      </c>
      <c r="G23" s="30"/>
      <c r="I23" s="22" t="s">
        <v>29</v>
      </c>
      <c r="J23" s="22"/>
      <c r="K23" s="22"/>
      <c r="L23" s="21">
        <v>0</v>
      </c>
      <c r="N23" s="31"/>
      <c r="O23" s="32"/>
      <c r="P23" s="33"/>
      <c r="Q23" s="29"/>
      <c r="R23" s="30"/>
      <c r="T23" s="48"/>
      <c r="U23" s="48"/>
      <c r="V23" s="48"/>
    </row>
    <row r="24" spans="1:26" s="4" customFormat="1" ht="16.2" thickBot="1" x14ac:dyDescent="0.35">
      <c r="B24" s="40"/>
      <c r="C24" s="41"/>
      <c r="D24" s="41"/>
      <c r="E24" s="42"/>
      <c r="F24" s="29"/>
      <c r="G24" s="30"/>
      <c r="L24" s="12">
        <f>X15*L23</f>
        <v>0</v>
      </c>
      <c r="N24" s="31"/>
      <c r="O24" s="32"/>
      <c r="P24" s="33"/>
      <c r="Q24" s="29"/>
      <c r="R24" s="30"/>
    </row>
    <row r="25" spans="1:26" ht="15" thickBot="1" x14ac:dyDescent="0.35">
      <c r="A25" s="4"/>
      <c r="B25" s="40"/>
      <c r="C25" s="41"/>
      <c r="D25" s="41"/>
      <c r="E25" s="42"/>
      <c r="F25" s="29"/>
      <c r="G25" s="30"/>
      <c r="H25" s="4"/>
      <c r="I25" s="4"/>
      <c r="J25" s="4"/>
      <c r="K25" s="4"/>
      <c r="L25" s="4"/>
      <c r="M25" s="4"/>
      <c r="N25" s="31"/>
      <c r="O25" s="32"/>
      <c r="P25" s="33"/>
      <c r="Q25" s="29"/>
      <c r="R25" s="30"/>
      <c r="S25" s="4"/>
      <c r="T25" s="59">
        <f>((T17/P6)*W6)*24</f>
        <v>23.4375</v>
      </c>
      <c r="U25" s="60"/>
      <c r="V25" s="60"/>
      <c r="W25" s="4"/>
      <c r="X25" s="4"/>
      <c r="Y25" s="4"/>
      <c r="Z25" s="4"/>
    </row>
    <row r="26" spans="1:26" ht="15" thickBot="1" x14ac:dyDescent="0.35">
      <c r="A26" s="4"/>
      <c r="B26" s="41"/>
      <c r="C26" s="41"/>
      <c r="D26" s="41"/>
      <c r="E26" s="42"/>
      <c r="F26" s="29"/>
      <c r="G26" s="30"/>
      <c r="H26" s="4"/>
      <c r="I26" s="4"/>
      <c r="J26" s="4"/>
      <c r="K26" s="4"/>
      <c r="L26" s="4"/>
      <c r="M26" s="4"/>
      <c r="N26" s="4"/>
      <c r="O26" s="4"/>
      <c r="P26" s="4"/>
      <c r="Q26" s="44">
        <f>SUM(Q11:R25)</f>
        <v>340</v>
      </c>
      <c r="R26" s="45"/>
      <c r="S26" s="4"/>
      <c r="T26" s="4"/>
      <c r="U26" s="4"/>
      <c r="V26" s="4"/>
      <c r="W26" s="4"/>
      <c r="X26" s="4"/>
      <c r="Y26" s="4"/>
      <c r="Z26" s="4"/>
    </row>
    <row r="27" spans="1:26" ht="15" customHeight="1" thickBot="1" x14ac:dyDescent="0.35">
      <c r="A27" s="4"/>
      <c r="B27" s="41"/>
      <c r="C27" s="41"/>
      <c r="D27" s="41"/>
      <c r="E27" s="42"/>
      <c r="F27" s="29"/>
      <c r="G27" s="30"/>
      <c r="H27" s="4"/>
      <c r="I27" s="22" t="s">
        <v>28</v>
      </c>
      <c r="J27" s="22"/>
      <c r="K27" s="22"/>
      <c r="L27" s="21">
        <v>0.09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2" customHeight="1" thickBot="1" x14ac:dyDescent="0.35">
      <c r="A28" s="4"/>
      <c r="B28" s="40"/>
      <c r="C28" s="41"/>
      <c r="D28" s="41"/>
      <c r="E28" s="42"/>
      <c r="F28" s="29"/>
      <c r="G28" s="30"/>
      <c r="H28" s="4"/>
      <c r="I28" s="4"/>
      <c r="J28" s="4"/>
      <c r="K28" s="4"/>
      <c r="L28" s="12">
        <f>X15*L27</f>
        <v>7.7855844155844132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4" customHeight="1" thickBot="1" x14ac:dyDescent="0.35">
      <c r="A29" s="4"/>
      <c r="B29" s="4"/>
      <c r="C29" s="4"/>
      <c r="D29" s="4"/>
      <c r="E29" s="4" t="s">
        <v>2</v>
      </c>
      <c r="F29" s="54">
        <f>SUM(F11:G28)</f>
        <v>37.859999999999992</v>
      </c>
      <c r="G29" s="55"/>
      <c r="H29" s="4"/>
      <c r="I29" s="4"/>
      <c r="J29" s="4"/>
      <c r="K29" s="4"/>
      <c r="L29" s="4"/>
      <c r="M29" s="4"/>
      <c r="N29" s="61" t="s">
        <v>24</v>
      </c>
      <c r="O29" s="62"/>
      <c r="P29" s="63"/>
      <c r="Q29" s="44">
        <f>((Q26/P6)*W6)*24</f>
        <v>5.3125</v>
      </c>
      <c r="R29" s="45"/>
      <c r="S29" s="4"/>
      <c r="T29" s="4"/>
      <c r="U29" s="4"/>
      <c r="V29" s="4"/>
      <c r="W29" s="4"/>
      <c r="X29" s="4"/>
      <c r="Y29" s="4"/>
      <c r="Z29" s="4"/>
    </row>
    <row r="30" spans="1:26" ht="1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thickBot="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.6" customHeight="1" thickBot="1" x14ac:dyDescent="0.35">
      <c r="A32" s="4"/>
      <c r="B32" s="4"/>
      <c r="C32" s="39" t="s">
        <v>33</v>
      </c>
      <c r="D32" s="39"/>
      <c r="E32" s="39"/>
      <c r="F32" s="39"/>
      <c r="G32" s="7" t="s">
        <v>5</v>
      </c>
      <c r="H32" s="14">
        <v>1</v>
      </c>
      <c r="I32" s="16"/>
      <c r="J32" s="53" t="s">
        <v>34</v>
      </c>
      <c r="K32" s="53"/>
      <c r="L32" s="7" t="s">
        <v>5</v>
      </c>
      <c r="M32" s="22">
        <f>(X15*H32)+X15</f>
        <v>173.01298701298697</v>
      </c>
      <c r="N32" s="22"/>
      <c r="O32" s="4"/>
      <c r="P32" s="8" t="s">
        <v>4</v>
      </c>
      <c r="Q32" s="8"/>
      <c r="R32" s="8"/>
      <c r="S32" s="7" t="s">
        <v>5</v>
      </c>
      <c r="T32" s="57">
        <v>99</v>
      </c>
      <c r="U32" s="58"/>
      <c r="V32" s="19"/>
      <c r="W32" s="19"/>
      <c r="X32" s="19"/>
      <c r="Y32" s="19"/>
      <c r="Z32" s="4"/>
    </row>
    <row r="33" spans="1:26" x14ac:dyDescent="0.3">
      <c r="A33" s="4"/>
      <c r="B33" s="4"/>
      <c r="C33" s="4"/>
      <c r="D33" s="4"/>
      <c r="E33" s="4"/>
      <c r="F33" s="4"/>
      <c r="G33" s="4"/>
      <c r="H33" s="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20"/>
      <c r="Y33" s="6"/>
      <c r="Z33" s="4"/>
    </row>
    <row r="34" spans="1:26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3">
      <c r="A36" s="4"/>
      <c r="B36" s="4"/>
      <c r="C36" s="4"/>
      <c r="D36" s="4"/>
      <c r="E36" s="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4" customHeight="1" x14ac:dyDescent="0.3">
      <c r="A37" s="4"/>
      <c r="B37" s="4"/>
      <c r="C37" s="4"/>
      <c r="D37" s="4"/>
      <c r="E37" s="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3.4" customHeight="1" x14ac:dyDescent="0.3">
      <c r="A38" s="4"/>
      <c r="B38" s="4"/>
      <c r="C38" s="23">
        <f>F29</f>
        <v>37.859999999999992</v>
      </c>
      <c r="D38" s="24"/>
      <c r="E38" s="4"/>
      <c r="F38" s="10"/>
      <c r="G38" s="10"/>
      <c r="H38" s="23">
        <f>T32*(L13*L15)+(T32*L19)+(T32*L23)+(T32*L27)</f>
        <v>22.770000000000003</v>
      </c>
      <c r="I38" s="24"/>
      <c r="J38" s="6"/>
      <c r="K38" s="6"/>
      <c r="L38" s="10"/>
      <c r="M38" s="10"/>
      <c r="N38" s="23">
        <f>Q29</f>
        <v>5.3125</v>
      </c>
      <c r="O38" s="24"/>
      <c r="P38" s="5"/>
      <c r="Q38" s="5"/>
      <c r="R38" s="11"/>
      <c r="S38" s="56">
        <f>T25</f>
        <v>23.4375</v>
      </c>
      <c r="T38" s="52"/>
      <c r="U38" s="6"/>
      <c r="V38" s="64">
        <f>T32-S38-N38-H38-C38</f>
        <v>9.6200000000000045</v>
      </c>
      <c r="W38" s="52"/>
      <c r="X38" s="6"/>
      <c r="Y38" s="12">
        <f>T32</f>
        <v>99</v>
      </c>
      <c r="Z38" s="6"/>
    </row>
    <row r="39" spans="1:26" ht="12.6" customHeight="1" x14ac:dyDescent="0.3">
      <c r="A39" s="4"/>
      <c r="B39" s="4"/>
      <c r="C39" s="4"/>
      <c r="D39" s="4"/>
      <c r="E39" s="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2.2" customHeight="1" x14ac:dyDescent="0.3">
      <c r="A40" s="4"/>
      <c r="B40" s="4"/>
      <c r="C40" s="52">
        <f>C38/Y38</f>
        <v>0.38242424242424233</v>
      </c>
      <c r="D40" s="52"/>
      <c r="E40" s="4"/>
      <c r="F40" s="4"/>
      <c r="G40" s="4"/>
      <c r="H40" s="52">
        <f>H38/Y38</f>
        <v>0.23000000000000004</v>
      </c>
      <c r="I40" s="52"/>
      <c r="J40" s="4"/>
      <c r="K40" s="4"/>
      <c r="L40" s="4"/>
      <c r="M40" s="4"/>
      <c r="N40" s="52">
        <f>N38/Y38</f>
        <v>5.366161616161616E-2</v>
      </c>
      <c r="O40" s="52"/>
      <c r="P40" s="4"/>
      <c r="Q40" s="4"/>
      <c r="R40" s="4"/>
      <c r="S40" s="52">
        <f>S38/Y38</f>
        <v>0.23674242424242425</v>
      </c>
      <c r="T40" s="52"/>
      <c r="U40" s="4"/>
      <c r="V40" s="52">
        <f>V38/Y38</f>
        <v>9.7171717171717215E-2</v>
      </c>
      <c r="W40" s="52"/>
      <c r="X40" s="4"/>
      <c r="Y40" s="13">
        <f>Y38/T32</f>
        <v>1</v>
      </c>
      <c r="Z40" s="4"/>
    </row>
    <row r="41" spans="1:26" ht="6.6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2.8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8"/>
      <c r="W42" s="4"/>
      <c r="X42" s="4"/>
      <c r="Y42" s="4"/>
      <c r="Z42" s="4"/>
    </row>
    <row r="43" spans="1:26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1.2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</sheetData>
  <sheetProtection algorithmName="SHA-512" hashValue="Kbtu9OiqlsLcxQJ0rx4vADjrmgvmccL3MiFTm6BCMAFYuMWlfLVCLhskR6nLEuuxxSyfpO5VFkhYpHbXENnX7w==" saltValue="I3UW4pOPMhPQSdTTWfPu2A==" spinCount="100000" sheet="1" selectLockedCells="1"/>
  <mergeCells count="101">
    <mergeCell ref="S40:T40"/>
    <mergeCell ref="S38:T38"/>
    <mergeCell ref="T32:U32"/>
    <mergeCell ref="M32:N32"/>
    <mergeCell ref="N25:P25"/>
    <mergeCell ref="Q25:R25"/>
    <mergeCell ref="T25:V25"/>
    <mergeCell ref="N29:P29"/>
    <mergeCell ref="Q29:R29"/>
    <mergeCell ref="V38:W38"/>
    <mergeCell ref="V40:W40"/>
    <mergeCell ref="C38:D38"/>
    <mergeCell ref="C40:D40"/>
    <mergeCell ref="N38:O38"/>
    <mergeCell ref="N40:O40"/>
    <mergeCell ref="C32:F32"/>
    <mergeCell ref="J32:K32"/>
    <mergeCell ref="H40:I40"/>
    <mergeCell ref="F29:G29"/>
    <mergeCell ref="B23:E23"/>
    <mergeCell ref="F23:G23"/>
    <mergeCell ref="B24:E24"/>
    <mergeCell ref="B27:E27"/>
    <mergeCell ref="F27:G27"/>
    <mergeCell ref="F24:G24"/>
    <mergeCell ref="B25:E25"/>
    <mergeCell ref="F25:G25"/>
    <mergeCell ref="B26:E26"/>
    <mergeCell ref="F26:G26"/>
    <mergeCell ref="B6:D6"/>
    <mergeCell ref="T14:V15"/>
    <mergeCell ref="T17:V17"/>
    <mergeCell ref="T22:V23"/>
    <mergeCell ref="N21:P21"/>
    <mergeCell ref="Q21:R21"/>
    <mergeCell ref="N16:P16"/>
    <mergeCell ref="Q16:R16"/>
    <mergeCell ref="N17:P17"/>
    <mergeCell ref="Q17:R17"/>
    <mergeCell ref="N18:P18"/>
    <mergeCell ref="Q18:R18"/>
    <mergeCell ref="N19:P19"/>
    <mergeCell ref="Q19:R19"/>
    <mergeCell ref="N20:P20"/>
    <mergeCell ref="N22:P22"/>
    <mergeCell ref="Q22:R22"/>
    <mergeCell ref="N23:P23"/>
    <mergeCell ref="I19:K19"/>
    <mergeCell ref="I23:K23"/>
    <mergeCell ref="L6:O6"/>
    <mergeCell ref="Q23:R23"/>
    <mergeCell ref="B18:E18"/>
    <mergeCell ref="F18:G18"/>
    <mergeCell ref="B28:E28"/>
    <mergeCell ref="F28:G28"/>
    <mergeCell ref="Q11:R11"/>
    <mergeCell ref="N12:P12"/>
    <mergeCell ref="Q12:R12"/>
    <mergeCell ref="N13:P13"/>
    <mergeCell ref="Q13:R13"/>
    <mergeCell ref="F20:G20"/>
    <mergeCell ref="B21:E21"/>
    <mergeCell ref="F21:G21"/>
    <mergeCell ref="B22:E22"/>
    <mergeCell ref="F22:G22"/>
    <mergeCell ref="F12:G12"/>
    <mergeCell ref="I13:K13"/>
    <mergeCell ref="I15:K15"/>
    <mergeCell ref="B13:E13"/>
    <mergeCell ref="F13:G13"/>
    <mergeCell ref="B14:E14"/>
    <mergeCell ref="F14:G14"/>
    <mergeCell ref="B15:E15"/>
    <mergeCell ref="F15:G15"/>
    <mergeCell ref="B19:E19"/>
    <mergeCell ref="F19:G19"/>
    <mergeCell ref="B20:E20"/>
    <mergeCell ref="I27:K27"/>
    <mergeCell ref="H38:I38"/>
    <mergeCell ref="W6:X6"/>
    <mergeCell ref="P6:Q6"/>
    <mergeCell ref="Q20:R20"/>
    <mergeCell ref="N14:P14"/>
    <mergeCell ref="Q14:R14"/>
    <mergeCell ref="N15:P15"/>
    <mergeCell ref="Q15:R15"/>
    <mergeCell ref="E6:I6"/>
    <mergeCell ref="X15:Y16"/>
    <mergeCell ref="B11:E11"/>
    <mergeCell ref="F11:G11"/>
    <mergeCell ref="N11:P11"/>
    <mergeCell ref="I11:L11"/>
    <mergeCell ref="B16:E16"/>
    <mergeCell ref="F16:G16"/>
    <mergeCell ref="B17:E17"/>
    <mergeCell ref="F17:G17"/>
    <mergeCell ref="T6:V6"/>
    <mergeCell ref="B12:E12"/>
    <mergeCell ref="N24:P24"/>
    <mergeCell ref="Q24:R24"/>
    <mergeCell ref="Q26:R2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Netto Amandio</dc:creator>
  <cp:lastModifiedBy>Sergio Netto Amandio</cp:lastModifiedBy>
  <cp:lastPrinted>2021-03-21T15:05:07Z</cp:lastPrinted>
  <dcterms:created xsi:type="dcterms:W3CDTF">2019-05-14T15:41:35Z</dcterms:created>
  <dcterms:modified xsi:type="dcterms:W3CDTF">2021-05-04T21:37:20Z</dcterms:modified>
</cp:coreProperties>
</file>